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24F1CDC6-FD81-4D29-9E0F-0B3B5CBCCB7F}" xr6:coauthVersionLast="47" xr6:coauthVersionMax="47" xr10:uidLastSave="{00000000-0000-0000-0000-000000000000}"/>
  <bookViews>
    <workbookView xWindow="-120" yWindow="-120" windowWidth="29040" windowHeight="1572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dXdata!$A$16:$AH$102</definedName>
    <definedName name="DATA" localSheetId="3">'dXdata - Annual'!$F$12:$I$46</definedName>
    <definedName name="DATA" localSheetId="2">'dXdata - Monthly'!$F$12:$CN$46</definedName>
    <definedName name="DATES" localSheetId="5">dXdata!$A$16:$A$102</definedName>
    <definedName name="DATES" localSheetId="3">'dXdata - Annual'!$F$12:$I$12</definedName>
    <definedName name="DATES" localSheetId="2">'dXdata - Monthly'!$F$12:$CN$12</definedName>
    <definedName name="IDS" localSheetId="5">dXdata!$B$7:$AH$7</definedName>
    <definedName name="IDS" localSheetId="3">'dXdata - Annual'!$B$7:$AH$7</definedName>
    <definedName name="IDS" localSheetId="2">'dXdata - Monthly'!$B$7:$AH$7</definedName>
    <definedName name="OBS" localSheetId="5">dXdata!$B$16:$AH$102</definedName>
    <definedName name="OBS" localSheetId="3">'dXdata - Annual'!$F$13:$I$46</definedName>
    <definedName name="OBS" localSheetId="2">'dXdata - Monthly'!$F$13:$CN$46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9" i="1" l="1"/>
  <c r="W38" i="1"/>
  <c r="W37" i="1"/>
  <c r="W36" i="1"/>
  <c r="W34" i="1"/>
  <c r="W33" i="1"/>
  <c r="W32" i="1"/>
  <c r="W31" i="1"/>
  <c r="W30" i="1"/>
  <c r="W29" i="1"/>
  <c r="W28" i="1"/>
  <c r="W26" i="1"/>
  <c r="W25" i="1"/>
  <c r="W24" i="1"/>
  <c r="W22" i="1"/>
  <c r="W21" i="1"/>
  <c r="W20" i="1"/>
  <c r="W19" i="1"/>
  <c r="W18" i="1"/>
  <c r="W17" i="1"/>
  <c r="W15" i="1"/>
  <c r="W14" i="1"/>
  <c r="W12" i="1"/>
  <c r="W11" i="1"/>
  <c r="W10" i="1"/>
  <c r="W9" i="1"/>
  <c r="W8" i="1"/>
  <c r="W7" i="1"/>
  <c r="W6" i="1"/>
  <c r="W5" i="1"/>
  <c r="V36" i="1"/>
  <c r="V37" i="1"/>
  <c r="V38" i="1"/>
  <c r="V39" i="1"/>
  <c r="V28" i="1"/>
  <c r="V29" i="1"/>
  <c r="V30" i="1"/>
  <c r="V31" i="1"/>
  <c r="V32" i="1"/>
  <c r="V33" i="1"/>
  <c r="V34" i="1"/>
  <c r="V24" i="1"/>
  <c r="V25" i="1"/>
  <c r="V26" i="1"/>
  <c r="V17" i="1"/>
  <c r="V18" i="1"/>
  <c r="V19" i="1"/>
  <c r="V20" i="1"/>
  <c r="V21" i="1"/>
  <c r="V22" i="1"/>
  <c r="V5" i="1"/>
  <c r="V6" i="1"/>
  <c r="V7" i="1"/>
  <c r="V8" i="1"/>
  <c r="V9" i="1"/>
  <c r="V10" i="1"/>
  <c r="V11" i="1"/>
  <c r="V12" i="1"/>
  <c r="V14" i="1"/>
  <c r="V15" i="1"/>
  <c r="Q14" i="1"/>
  <c r="T36" i="1"/>
  <c r="U36" i="1"/>
  <c r="T37" i="1"/>
  <c r="U37" i="1"/>
  <c r="T38" i="1"/>
  <c r="U38" i="1"/>
  <c r="T39" i="1"/>
  <c r="U39" i="1"/>
  <c r="T28" i="1"/>
  <c r="U28" i="1"/>
  <c r="T29" i="1"/>
  <c r="U29" i="1"/>
  <c r="T30" i="1"/>
  <c r="U30" i="1"/>
  <c r="T31" i="1"/>
  <c r="U31" i="1"/>
  <c r="T32" i="1"/>
  <c r="U32" i="1"/>
  <c r="T33" i="1"/>
  <c r="U33" i="1"/>
  <c r="T34" i="1"/>
  <c r="U34" i="1"/>
  <c r="S24" i="1"/>
  <c r="T24" i="1"/>
  <c r="U24" i="1"/>
  <c r="S25" i="1"/>
  <c r="T25" i="1"/>
  <c r="U25" i="1"/>
  <c r="S26" i="1"/>
  <c r="T26" i="1"/>
  <c r="U26" i="1"/>
  <c r="T17" i="1"/>
  <c r="U17" i="1"/>
  <c r="T18" i="1"/>
  <c r="U18" i="1"/>
  <c r="T19" i="1"/>
  <c r="U19" i="1"/>
  <c r="T20" i="1"/>
  <c r="U20" i="1"/>
  <c r="T21" i="1"/>
  <c r="U21" i="1"/>
  <c r="T22" i="1"/>
  <c r="U22" i="1"/>
  <c r="T14" i="1"/>
  <c r="U14" i="1"/>
  <c r="T15" i="1"/>
  <c r="U15" i="1"/>
  <c r="T5" i="1"/>
  <c r="U5" i="1"/>
  <c r="T6" i="1"/>
  <c r="U6" i="1"/>
  <c r="T7" i="1"/>
  <c r="U7" i="1"/>
  <c r="T8" i="1"/>
  <c r="U8" i="1"/>
  <c r="T9" i="1"/>
  <c r="U9" i="1"/>
  <c r="T10" i="1"/>
  <c r="U10" i="1"/>
  <c r="T11" i="1"/>
  <c r="U11" i="1"/>
  <c r="T12" i="1"/>
  <c r="U12" i="1"/>
  <c r="F28" i="1"/>
  <c r="Q36" i="1" l="1"/>
  <c r="R36" i="1"/>
  <c r="S36" i="1"/>
  <c r="Q37" i="1"/>
  <c r="R37" i="1"/>
  <c r="S37" i="1"/>
  <c r="Q38" i="1"/>
  <c r="R38" i="1"/>
  <c r="S38" i="1"/>
  <c r="Q39" i="1"/>
  <c r="R39" i="1"/>
  <c r="S39" i="1"/>
  <c r="R28" i="1"/>
  <c r="S28" i="1"/>
  <c r="R29" i="1"/>
  <c r="S29" i="1"/>
  <c r="R30" i="1"/>
  <c r="S30" i="1"/>
  <c r="R31" i="1"/>
  <c r="S31" i="1"/>
  <c r="R32" i="1"/>
  <c r="S32" i="1"/>
  <c r="R33" i="1"/>
  <c r="S33" i="1"/>
  <c r="R34" i="1"/>
  <c r="S34" i="1"/>
  <c r="R24" i="1"/>
  <c r="R25" i="1"/>
  <c r="R26" i="1"/>
  <c r="S17" i="1"/>
  <c r="S18" i="1"/>
  <c r="S19" i="1"/>
  <c r="S20" i="1"/>
  <c r="S21" i="1"/>
  <c r="S22" i="1"/>
  <c r="R14" i="1"/>
  <c r="S14" i="1"/>
  <c r="Q15" i="1"/>
  <c r="R15" i="1"/>
  <c r="S15" i="1"/>
  <c r="R5" i="1"/>
  <c r="S5" i="1"/>
  <c r="R6" i="1"/>
  <c r="S6" i="1"/>
  <c r="R7" i="1"/>
  <c r="S7" i="1"/>
  <c r="R8" i="1"/>
  <c r="S8" i="1"/>
  <c r="R9" i="1"/>
  <c r="S9" i="1"/>
  <c r="R10" i="1"/>
  <c r="S10" i="1"/>
  <c r="R11" i="1"/>
  <c r="S11" i="1"/>
  <c r="R12" i="1"/>
  <c r="S12" i="1"/>
  <c r="P36" i="1" l="1"/>
  <c r="P37" i="1"/>
  <c r="P38" i="1"/>
  <c r="P39" i="1"/>
  <c r="R17" i="1" l="1"/>
  <c r="R18" i="1"/>
  <c r="R19" i="1"/>
  <c r="R20" i="1"/>
  <c r="R21" i="1"/>
  <c r="R22" i="1"/>
  <c r="Q5" i="1"/>
  <c r="Q6" i="1"/>
  <c r="Q7" i="1"/>
  <c r="Q8" i="1"/>
  <c r="Q9" i="1"/>
  <c r="Q10" i="1"/>
  <c r="Q11" i="1"/>
  <c r="Q12" i="1"/>
  <c r="Q28" i="1"/>
  <c r="Q29" i="1"/>
  <c r="Q30" i="1"/>
  <c r="Q31" i="1"/>
  <c r="Q32" i="1"/>
  <c r="Q33" i="1"/>
  <c r="Q34" i="1"/>
  <c r="Q24" i="1"/>
  <c r="Q25" i="1"/>
  <c r="Q26" i="1"/>
  <c r="Q17" i="1"/>
  <c r="Q18" i="1"/>
  <c r="Q19" i="1"/>
  <c r="Q20" i="1"/>
  <c r="Q21" i="1"/>
  <c r="Q22" i="1"/>
  <c r="M36" i="1"/>
  <c r="N36" i="1"/>
  <c r="O36" i="1"/>
  <c r="M37" i="1"/>
  <c r="N37" i="1"/>
  <c r="O37" i="1"/>
  <c r="M38" i="1"/>
  <c r="N38" i="1"/>
  <c r="O38" i="1"/>
  <c r="M39" i="1"/>
  <c r="N39" i="1"/>
  <c r="O39" i="1"/>
  <c r="M28" i="1"/>
  <c r="N28" i="1"/>
  <c r="O28" i="1"/>
  <c r="P28" i="1"/>
  <c r="M29" i="1"/>
  <c r="N29" i="1"/>
  <c r="O29" i="1"/>
  <c r="P29" i="1"/>
  <c r="M30" i="1"/>
  <c r="N30" i="1"/>
  <c r="O30" i="1"/>
  <c r="P30" i="1"/>
  <c r="M31" i="1"/>
  <c r="N31" i="1"/>
  <c r="O31" i="1"/>
  <c r="P31" i="1"/>
  <c r="M32" i="1"/>
  <c r="N32" i="1"/>
  <c r="O32" i="1"/>
  <c r="P32" i="1"/>
  <c r="M33" i="1"/>
  <c r="N33" i="1"/>
  <c r="O33" i="1"/>
  <c r="P33" i="1"/>
  <c r="M34" i="1"/>
  <c r="N34" i="1"/>
  <c r="O34" i="1"/>
  <c r="P34" i="1"/>
  <c r="N24" i="1"/>
  <c r="O24" i="1"/>
  <c r="P24" i="1"/>
  <c r="N25" i="1"/>
  <c r="O25" i="1"/>
  <c r="P25" i="1"/>
  <c r="N26" i="1"/>
  <c r="O26" i="1"/>
  <c r="P26" i="1"/>
  <c r="N17" i="1"/>
  <c r="O17" i="1"/>
  <c r="P17" i="1"/>
  <c r="N18" i="1"/>
  <c r="O18" i="1"/>
  <c r="P18" i="1"/>
  <c r="N19" i="1"/>
  <c r="O19" i="1"/>
  <c r="P19" i="1"/>
  <c r="N20" i="1"/>
  <c r="O20" i="1"/>
  <c r="P20" i="1"/>
  <c r="N21" i="1"/>
  <c r="O21" i="1"/>
  <c r="P21" i="1"/>
  <c r="N22" i="1"/>
  <c r="O22" i="1"/>
  <c r="P22" i="1"/>
  <c r="P14" i="1"/>
  <c r="P15" i="1"/>
  <c r="M5" i="1"/>
  <c r="N5" i="1"/>
  <c r="O5" i="1"/>
  <c r="P5" i="1"/>
  <c r="M6" i="1"/>
  <c r="N6" i="1"/>
  <c r="O6" i="1"/>
  <c r="P6" i="1"/>
  <c r="M7" i="1"/>
  <c r="N7" i="1"/>
  <c r="O7" i="1"/>
  <c r="P7" i="1"/>
  <c r="M8" i="1"/>
  <c r="N8" i="1"/>
  <c r="O8" i="1"/>
  <c r="P8" i="1"/>
  <c r="M9" i="1"/>
  <c r="N9" i="1"/>
  <c r="O9" i="1"/>
  <c r="P9" i="1"/>
  <c r="M10" i="1"/>
  <c r="N10" i="1"/>
  <c r="O10" i="1"/>
  <c r="P10" i="1"/>
  <c r="M11" i="1"/>
  <c r="N11" i="1"/>
  <c r="O11" i="1"/>
  <c r="P11" i="1"/>
  <c r="M12" i="1"/>
  <c r="N12" i="1"/>
  <c r="O12" i="1"/>
  <c r="P12" i="1"/>
  <c r="O14" i="1"/>
  <c r="O15" i="1"/>
  <c r="N14" i="1"/>
  <c r="N15" i="1"/>
  <c r="L36" i="1"/>
  <c r="L37" i="1"/>
  <c r="L38" i="1"/>
  <c r="L39" i="1"/>
  <c r="L28" i="1"/>
  <c r="L29" i="1"/>
  <c r="L30" i="1"/>
  <c r="L31" i="1"/>
  <c r="L32" i="1"/>
  <c r="L33" i="1"/>
  <c r="L34" i="1"/>
  <c r="L24" i="1"/>
  <c r="M24" i="1"/>
  <c r="L25" i="1"/>
  <c r="M25" i="1"/>
  <c r="L26" i="1"/>
  <c r="M26" i="1"/>
  <c r="L17" i="1"/>
  <c r="M17" i="1"/>
  <c r="L18" i="1"/>
  <c r="M18" i="1"/>
  <c r="L19" i="1"/>
  <c r="M19" i="1"/>
  <c r="L20" i="1"/>
  <c r="M20" i="1"/>
  <c r="L21" i="1"/>
  <c r="M21" i="1"/>
  <c r="L22" i="1"/>
  <c r="M22" i="1"/>
  <c r="L14" i="1"/>
  <c r="M14" i="1"/>
  <c r="L15" i="1"/>
  <c r="M15" i="1"/>
  <c r="L5" i="1"/>
  <c r="L6" i="1"/>
  <c r="L7" i="1"/>
  <c r="L8" i="1"/>
  <c r="L9" i="1"/>
  <c r="L10" i="1"/>
  <c r="L11" i="1"/>
  <c r="L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5" i="1"/>
  <c r="J6" i="1"/>
  <c r="J7" i="1"/>
  <c r="J8" i="1"/>
  <c r="J9" i="1"/>
  <c r="J10" i="1"/>
  <c r="J11" i="1"/>
  <c r="J12" i="1"/>
  <c r="J14" i="1"/>
  <c r="J15" i="1"/>
  <c r="J17" i="1"/>
  <c r="J18" i="1"/>
  <c r="J19" i="1"/>
  <c r="J20" i="1"/>
  <c r="J21" i="1"/>
  <c r="J22" i="1"/>
  <c r="J24" i="1"/>
  <c r="J25" i="1"/>
  <c r="J26" i="1"/>
  <c r="J36" i="1"/>
  <c r="J37" i="1"/>
  <c r="J38" i="1"/>
  <c r="J39" i="1"/>
  <c r="J28" i="1"/>
  <c r="J29" i="1"/>
  <c r="J30" i="1"/>
  <c r="J31" i="1"/>
  <c r="J32" i="1"/>
  <c r="J33" i="1"/>
  <c r="J34"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<sst xmlns="http://schemas.openxmlformats.org/spreadsheetml/2006/main" count="655" uniqueCount="265">
  <si>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</si>
  <si>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</si>
  <si>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</si>
  <si>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</si>
  <si>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</si>
  <si>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</si>
  <si>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</si>
  <si>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</si>
  <si>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</si>
  <si>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</si>
  <si>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</si>
  <si>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</si>
  <si>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</si>
  <si>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</si>
  <si>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</si>
  <si>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</si>
  <si>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</si>
  <si>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</si>
  <si>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</si>
  <si>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</si>
  <si>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</si>
  <si>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</si>
  <si>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</si>
  <si>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</si>
  <si>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</si>
  <si>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</si>
  <si>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</si>
  <si>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</si>
  <si>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</si>
  <si>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</si>
  <si>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</si>
  <si>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</si>
  <si>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</si>
  <si>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</si>
  <si>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</si>
  <si>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</si>
  <si>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</si>
  <si>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</si>
  <si>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</si>
  <si>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</si>
  <si>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</si>
  <si>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</si>
  <si>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</si>
  <si>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</si>
  <si>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</si>
  <si>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AB - Retail Sales - Seasonally Adjusted (x1000)</t>
  </si>
  <si>
    <t>$</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</si>
  <si>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</si>
  <si>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</si>
  <si>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</si>
  <si>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</si>
  <si>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</si>
  <si>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</si>
  <si>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</si>
  <si>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</si>
  <si>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</si>
  <si>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</si>
  <si>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</si>
  <si>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</si>
  <si>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</si>
  <si>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</si>
  <si>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</si>
  <si>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</si>
  <si>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</si>
  <si>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</si>
  <si>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</si>
  <si>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</si>
  <si>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</si>
  <si>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</si>
  <si>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</si>
  <si>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</si>
  <si>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</si>
  <si>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</si>
  <si>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</si>
  <si>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</si>
  <si>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</si>
  <si>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</si>
  <si>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</si>
  <si>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</si>
  <si>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</si>
  <si>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</si>
  <si>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</si>
  <si>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</si>
  <si>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</si>
  <si>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</si>
  <si>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</si>
  <si>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</si>
  <si>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</si>
  <si>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</si>
  <si>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</si>
  <si>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</si>
  <si>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</si>
  <si>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</si>
  <si>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</si>
  <si>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</si>
  <si>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</si>
  <si>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</si>
  <si>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</si>
  <si>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</si>
  <si>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</si>
  <si>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</si>
  <si>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</si>
  <si>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</si>
  <si>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</si>
  <si>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</si>
  <si>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</si>
  <si>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</si>
  <si>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</si>
  <si>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</si>
  <si>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</si>
  <si>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</si>
  <si>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</si>
  <si>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</si>
  <si>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</si>
  <si>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</si>
  <si>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</si>
  <si>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</si>
  <si>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</si>
  <si>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</si>
  <si>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</si>
  <si>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</si>
  <si>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</si>
  <si>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</si>
  <si>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</si>
  <si>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</si>
  <si>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</si>
  <si>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</si>
  <si>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</si>
  <si>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</si>
  <si>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</si>
  <si>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</si>
  <si>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</si>
  <si>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</si>
  <si>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</si>
  <si>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</si>
  <si>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</si>
  <si>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</si>
  <si>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</si>
  <si>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</si>
  <si>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</si>
  <si>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</si>
  <si>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</si>
  <si>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</si>
  <si>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</si>
  <si>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</si>
  <si>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</si>
  <si>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</si>
  <si>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</si>
  <si>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</si>
  <si>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</si>
  <si>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</si>
  <si>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</si>
  <si>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</si>
  <si>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</si>
  <si>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</si>
  <si>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</si>
  <si>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</si>
  <si>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</si>
  <si>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</si>
  <si>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</si>
  <si>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</si>
  <si>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</si>
  <si>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</si>
  <si>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</si>
  <si>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</si>
  <si>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</si>
  <si>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</si>
  <si>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</si>
  <si>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</si>
  <si>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</si>
  <si>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</si>
  <si>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</si>
  <si>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</si>
  <si>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</si>
  <si>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</si>
  <si>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</si>
  <si>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</si>
  <si>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</si>
  <si>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</si>
  <si>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</si>
  <si>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</si>
  <si>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</si>
  <si>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</si>
  <si>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</si>
  <si>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</si>
  <si>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</si>
  <si>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</si>
  <si>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</si>
  <si>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</si>
  <si>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</si>
  <si>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</si>
  <si>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</si>
  <si>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</si>
  <si>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</si>
  <si>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</si>
  <si>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</si>
  <si>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</si>
  <si>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</si>
  <si>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</si>
  <si>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</si>
  <si>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</si>
  <si>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</si>
  <si>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</si>
  <si>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</si>
  <si>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</si>
  <si>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</si>
  <si>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</si>
  <si>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</si>
  <si>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</si>
  <si>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</si>
  <si>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</si>
  <si>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</si>
  <si>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</si>
  <si>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</si>
  <si>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</si>
  <si>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</si>
  <si>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</si>
  <si>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</si>
  <si>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</si>
  <si>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</si>
  <si>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</si>
  <si>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</si>
  <si>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</si>
  <si>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</si>
  <si>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</si>
  <si>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</si>
  <si>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</si>
  <si>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</si>
  <si>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</si>
  <si>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</si>
  <si>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</si>
  <si>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</si>
  <si>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</si>
  <si>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</si>
  <si>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</si>
  <si>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</si>
  <si>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</si>
  <si>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</si>
  <si>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</si>
  <si>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</si>
  <si>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</si>
  <si>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</si>
  <si>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</si>
  <si>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</si>
  <si>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</si>
  <si>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</si>
  <si>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</si>
  <si>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</si>
  <si>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t>Unemployment Rate - Canada (%)†</t>
  </si>
  <si>
    <t>Last  4</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</si>
  <si>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</si>
  <si>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r>
      <t>Retail Sales - Alberta, seasonally adjusted ($billions)</t>
    </r>
    <r>
      <rPr>
        <vertAlign val="superscript"/>
        <sz val="10"/>
        <color theme="1"/>
        <rFont val="Arial"/>
        <family val="2"/>
      </rPr>
      <t xml:space="preserve"> Note 3</t>
    </r>
  </si>
  <si>
    <r>
      <t>Retail Sales - Calgary CER, seasonally adjusted ($billions)</t>
    </r>
    <r>
      <rPr>
        <vertAlign val="superscript"/>
        <sz val="10"/>
        <color theme="1"/>
        <rFont val="Arial"/>
        <family val="2"/>
      </rPr>
      <t xml:space="preserve"> Note 3</t>
    </r>
  </si>
  <si>
    <r>
      <t>City of Calgary Residential Sales-to-New Listings Ratio MLS</t>
    </r>
    <r>
      <rPr>
        <vertAlign val="superscript"/>
        <sz val="10"/>
        <color theme="1"/>
        <rFont val="Arial"/>
        <family val="2"/>
      </rPr>
      <t xml:space="preserve"> Note 4</t>
    </r>
    <r>
      <rPr>
        <sz val="10"/>
        <color theme="1"/>
        <rFont val="Arial"/>
        <family val="2"/>
      </rPr>
      <t xml:space="preserve"> </t>
    </r>
  </si>
  <si>
    <r>
      <t xml:space="preserve">City of Calgary Residential Unit Sales MLS </t>
    </r>
    <r>
      <rPr>
        <vertAlign val="superscript"/>
        <sz val="10"/>
        <color theme="1"/>
        <rFont val="Arial"/>
        <family val="2"/>
      </rPr>
      <t xml:space="preserve">Note 4 </t>
    </r>
  </si>
  <si>
    <r>
      <t>City of Calgary Residential Average Price MLS ($thousands)</t>
    </r>
    <r>
      <rPr>
        <vertAlign val="superscript"/>
        <sz val="10"/>
        <color theme="1"/>
        <rFont val="Arial"/>
        <family val="2"/>
      </rPr>
      <t xml:space="preserve"> Note 4</t>
    </r>
    <r>
      <rPr>
        <sz val="10"/>
        <color theme="1"/>
        <rFont val="Arial"/>
        <family val="2"/>
      </rPr>
      <t xml:space="preserve"> </t>
    </r>
  </si>
  <si>
    <t>Note 4. City of Calgary residential data from CREB.</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</si>
  <si>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</si>
  <si>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 † Taken from Civic Census (every April); The monthly data between Aprils are estimates only. There was no Civic Census in 2020, the April 2022 and April 2023 values were generated from our population model (also published in our Spring 2023 Calgary and Region Economic Outlook).</t>
  </si>
  <si>
    <t>Note 5. The difference between February 2023 and March 2023 comes from the addition of petroleum products (NAICS code 412). In February 2023, oilseeds and grains (NAICS code 41112) were added.</t>
  </si>
  <si>
    <r>
      <t xml:space="preserve">  Wholesale Sales - Alberta, seasonally adjusted ($billions) </t>
    </r>
    <r>
      <rPr>
        <vertAlign val="superscript"/>
        <sz val="10"/>
        <color theme="1"/>
        <rFont val="Arial"/>
        <family val="2"/>
      </rPr>
      <t>Note 5</t>
    </r>
  </si>
  <si>
    <r>
      <t xml:space="preserve">  City of Calgary Total Value of Building Permits ($millions) </t>
    </r>
    <r>
      <rPr>
        <vertAlign val="superscript"/>
        <sz val="10"/>
        <color theme="1"/>
        <rFont val="Arial"/>
        <family val="2"/>
      </rPr>
      <t>Note 6</t>
    </r>
  </si>
  <si>
    <t xml:space="preserve">Note 6. The total values of building permits were updated to reflect the data revision provided by Business Planning &amp; Performance Measurement, The City of Calgary as of April 4, 2024. </t>
  </si>
  <si>
    <t>March 2024</t>
  </si>
  <si>
    <t>Updated by Corporate Economics on April 16,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</si>
</sst>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67">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5" borderId="0" xfId="0" applyFont="1" applyFill="1" applyAlignment="1">
      <alignment vertical="top"/>
    </xf>
    <xf numFmtId="0" fontId="27" fillId="5" borderId="0" xfId="0" applyFont="1" applyFill="1" applyAlignment="1">
      <alignment vertical="center"/>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6" fillId="5" borderId="0" xfId="0" applyFont="1" applyFill="1"/>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3" fontId="27" fillId="5" borderId="0" xfId="0" applyNumberFormat="1" applyFont="1" applyFill="1"/>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167" fontId="27" fillId="5" borderId="0" xfId="0" applyNumberFormat="1" applyFont="1" applyFill="1" applyBorder="1" applyAlignment="1">
      <alignment horizontal="right" vertical="center"/>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164" fontId="6" fillId="3" borderId="4" xfId="0" applyNumberFormat="1" applyFont="1" applyFill="1" applyBorder="1" applyAlignment="1">
      <alignment horizontal="center" vertical="center"/>
    </xf>
    <xf numFmtId="2" fontId="27" fillId="5" borderId="20"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0" fontId="26" fillId="5" borderId="2" xfId="0" applyFont="1" applyFill="1" applyBorder="1" applyAlignment="1">
      <alignment vertical="center" wrapText="1"/>
    </xf>
    <xf numFmtId="0" fontId="26" fillId="5" borderId="3" xfId="0" applyFont="1" applyFill="1" applyBorder="1" applyAlignment="1">
      <alignment vertical="center" wrapText="1"/>
    </xf>
    <xf numFmtId="0" fontId="26" fillId="5" borderId="0" xfId="0" applyFont="1" applyFill="1" applyBorder="1" applyAlignment="1">
      <alignment vertical="center" wrapText="1"/>
    </xf>
    <xf numFmtId="0" fontId="26" fillId="5" borderId="21" xfId="0" applyFont="1" applyFill="1" applyBorder="1" applyAlignment="1">
      <alignment vertical="center" wrapText="1"/>
    </xf>
    <xf numFmtId="0" fontId="26" fillId="5" borderId="2" xfId="0" applyFont="1" applyFill="1" applyBorder="1" applyAlignment="1">
      <alignment wrapText="1"/>
    </xf>
    <xf numFmtId="0" fontId="26" fillId="5" borderId="3" xfId="0" applyFont="1" applyFill="1" applyBorder="1" applyAlignment="1">
      <alignment wrapText="1"/>
    </xf>
    <xf numFmtId="0" fontId="26" fillId="5" borderId="16" xfId="0" applyFont="1" applyFill="1" applyBorder="1" applyAlignment="1">
      <alignment wrapText="1"/>
    </xf>
    <xf numFmtId="0" fontId="26" fillId="5" borderId="0" xfId="0" applyFont="1" applyFill="1" applyBorder="1" applyAlignment="1">
      <alignment wrapText="1"/>
    </xf>
    <xf numFmtId="0" fontId="26" fillId="5" borderId="9" xfId="0" applyFont="1" applyFill="1" applyBorder="1" applyAlignment="1">
      <alignment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11"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26" fillId="5" borderId="9" xfId="0" applyFont="1" applyFill="1" applyBorder="1" applyAlignment="1">
      <alignment vertical="center" wrapText="1"/>
    </xf>
    <xf numFmtId="49" fontId="8" fillId="5" borderId="0" xfId="0" quotePrefix="1" applyNumberFormat="1" applyFont="1" applyFill="1" applyAlignment="1">
      <alignment horizontal="left"/>
    </xf>
    <xf numFmtId="0" fontId="37" fillId="5" borderId="0" xfId="0" applyFont="1" applyFill="1" applyAlignment="1">
      <alignment horizontal="left" vertical="center" wrapText="1"/>
    </xf>
    <xf numFmtId="0" fontId="4" fillId="5" borderId="0" xfId="0" applyFont="1" applyFill="1" applyBorder="1" applyAlignment="1">
      <alignment horizontal="left"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Program%20Files\EconData\AddIns\dxdata.xlam" TargetMode="External"/><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X59"/>
  <sheetViews>
    <sheetView tabSelected="1" topLeftCell="E1" zoomScale="85" zoomScaleNormal="85" workbookViewId="0">
      <selection activeCell="X34" sqref="X34"/>
    </sheetView>
  </sheetViews>
  <sheetFormatPr defaultColWidth="9.140625" defaultRowHeight="11.25" x14ac:dyDescent="0.2"/>
  <cols>
    <col min="1" max="1" width="5" style="9" hidden="1" customWidth="1"/>
    <col min="2" max="2" width="51.5703125" style="10" hidden="1" customWidth="1"/>
    <col min="3" max="3" width="13.85546875" style="11" hidden="1" customWidth="1"/>
    <col min="4" max="4" width="8" style="11" hidden="1" customWidth="1"/>
    <col min="5" max="5" width="62.7109375" style="12" customWidth="1"/>
    <col min="6" max="8" width="7.5703125" style="110" customWidth="1"/>
    <col min="9" max="23" width="7.85546875" style="110" customWidth="1"/>
    <col min="24" max="61" width="9.140625" style="13" customWidth="1"/>
    <col min="62" max="16384" width="9.140625" style="13"/>
  </cols>
  <sheetData>
    <row r="1" spans="1:24" ht="27" customHeight="1" x14ac:dyDescent="0.3">
      <c r="A1" s="1"/>
      <c r="B1" s="2"/>
      <c r="C1" s="3"/>
      <c r="D1" s="3"/>
      <c r="E1" s="263" t="s">
        <v>263</v>
      </c>
      <c r="F1" s="95"/>
      <c r="G1" s="95"/>
      <c r="H1" s="95"/>
      <c r="I1" s="95"/>
      <c r="J1" s="95"/>
      <c r="K1" s="95"/>
      <c r="L1" s="95"/>
      <c r="M1" s="95"/>
      <c r="N1" s="95"/>
      <c r="O1" s="95"/>
      <c r="P1" s="95"/>
      <c r="Q1" s="95"/>
      <c r="R1" s="95"/>
      <c r="S1" s="95"/>
      <c r="T1" s="95"/>
      <c r="U1" s="95"/>
      <c r="V1" s="95"/>
      <c r="W1" s="95"/>
      <c r="X1" s="8"/>
    </row>
    <row r="2" spans="1:24" ht="33.75" customHeight="1" thickBot="1" x14ac:dyDescent="0.25">
      <c r="A2" s="1"/>
      <c r="B2" s="2"/>
      <c r="C2" s="3"/>
      <c r="D2" s="3"/>
      <c r="E2" s="53" t="s">
        <v>0</v>
      </c>
      <c r="F2" s="95"/>
      <c r="G2" s="96"/>
      <c r="H2" s="96"/>
      <c r="I2" s="153"/>
      <c r="J2" s="153"/>
      <c r="K2" s="153"/>
      <c r="L2" s="153"/>
      <c r="M2" s="153"/>
      <c r="N2" s="153"/>
      <c r="O2" s="153"/>
      <c r="P2" s="153"/>
      <c r="Q2" s="153"/>
      <c r="R2" s="153"/>
      <c r="S2" s="153"/>
      <c r="T2" s="153"/>
      <c r="U2" s="153"/>
      <c r="V2" s="153"/>
      <c r="W2" s="153" t="s">
        <v>264</v>
      </c>
      <c r="X2" s="8"/>
    </row>
    <row r="3" spans="1:24" s="218" customFormat="1" ht="23.25" thickBot="1" x14ac:dyDescent="0.3">
      <c r="A3" s="4"/>
      <c r="B3" s="5" t="s">
        <v>1</v>
      </c>
      <c r="C3" s="6" t="s">
        <v>2</v>
      </c>
      <c r="D3" s="7" t="s">
        <v>3</v>
      </c>
      <c r="E3" s="55" t="s">
        <v>4</v>
      </c>
      <c r="F3" s="170">
        <v>2021</v>
      </c>
      <c r="G3" s="149">
        <v>2022</v>
      </c>
      <c r="H3" s="150">
        <v>2023</v>
      </c>
      <c r="I3" s="151">
        <v>44927</v>
      </c>
      <c r="J3" s="152">
        <v>44958</v>
      </c>
      <c r="K3" s="152">
        <v>44986</v>
      </c>
      <c r="L3" s="152">
        <v>45017</v>
      </c>
      <c r="M3" s="152">
        <v>45047</v>
      </c>
      <c r="N3" s="152">
        <v>45078</v>
      </c>
      <c r="O3" s="152">
        <v>45108</v>
      </c>
      <c r="P3" s="152">
        <v>45139</v>
      </c>
      <c r="Q3" s="152">
        <v>45170</v>
      </c>
      <c r="R3" s="152">
        <v>45200</v>
      </c>
      <c r="S3" s="152">
        <v>45231</v>
      </c>
      <c r="T3" s="152">
        <v>45261</v>
      </c>
      <c r="U3" s="151">
        <v>45292</v>
      </c>
      <c r="V3" s="152">
        <v>45323</v>
      </c>
      <c r="W3" s="231">
        <v>45352</v>
      </c>
      <c r="X3" s="54"/>
    </row>
    <row r="4" spans="1:24" s="219" customFormat="1" ht="13.5" customHeight="1" thickBot="1" x14ac:dyDescent="0.25">
      <c r="A4" s="56"/>
      <c r="B4" s="57" t="s">
        <v>5</v>
      </c>
      <c r="C4" s="58"/>
      <c r="D4" s="59"/>
      <c r="E4" s="252" t="s">
        <v>5</v>
      </c>
      <c r="F4" s="253"/>
      <c r="G4" s="253"/>
      <c r="H4" s="254"/>
      <c r="I4" s="255"/>
      <c r="J4" s="255"/>
      <c r="K4" s="255"/>
      <c r="L4" s="255"/>
      <c r="M4" s="255"/>
      <c r="N4" s="255"/>
      <c r="O4" s="255"/>
      <c r="P4" s="255"/>
      <c r="Q4" s="255"/>
      <c r="R4" s="255"/>
      <c r="S4" s="255"/>
      <c r="T4" s="255"/>
      <c r="U4" s="255"/>
      <c r="V4" s="255"/>
      <c r="W4" s="256"/>
      <c r="X4" s="60"/>
    </row>
    <row r="5" spans="1:24" s="219" customFormat="1" ht="16.5" customHeight="1" x14ac:dyDescent="0.2">
      <c r="A5" s="111">
        <v>1</v>
      </c>
      <c r="B5" s="112" t="s">
        <v>6</v>
      </c>
      <c r="C5" s="113" t="s">
        <v>7</v>
      </c>
      <c r="D5" s="114"/>
      <c r="E5" s="123" t="s">
        <v>230</v>
      </c>
      <c r="F5" s="115">
        <f>'dXdata - Annual'!G16/100</f>
        <v>0.09</v>
      </c>
      <c r="G5" s="115">
        <f>'dXdata - Annual'!H16/100</f>
        <v>0.06</v>
      </c>
      <c r="H5" s="217">
        <f>'dXdata - Annual'!I16/100</f>
        <v>0.06</v>
      </c>
      <c r="I5" s="116">
        <f>'dXdata - Monthly'!BZ16/100</f>
        <v>6.4000000000000001E-2</v>
      </c>
      <c r="J5" s="117">
        <f>'dXdata - Monthly'!CA16/100</f>
        <v>6.7000000000000004E-2</v>
      </c>
      <c r="K5" s="117">
        <f>'dXdata - Monthly'!CB16/100</f>
        <v>7.0000000000000007E-2</v>
      </c>
      <c r="L5" s="117">
        <f>'dXdata - Monthly'!CC16/100</f>
        <v>6.4000000000000001E-2</v>
      </c>
      <c r="M5" s="117">
        <f>'dXdata - Monthly'!CD16/100</f>
        <v>0.06</v>
      </c>
      <c r="N5" s="117">
        <f>'dXdata - Monthly'!CE16/100</f>
        <v>5.7999999999999996E-2</v>
      </c>
      <c r="O5" s="117">
        <f>'dXdata - Monthly'!CF16/100</f>
        <v>6.0999999999999999E-2</v>
      </c>
      <c r="P5" s="117">
        <f>'dXdata - Monthly'!CG16/100</f>
        <v>0.06</v>
      </c>
      <c r="Q5" s="117">
        <f>'dXdata - Monthly'!CH16/100</f>
        <v>0.06</v>
      </c>
      <c r="R5" s="117">
        <f>'dXdata - Monthly'!CI16/100</f>
        <v>5.5E-2</v>
      </c>
      <c r="S5" s="117">
        <f>'dXdata - Monthly'!CJ16/100</f>
        <v>5.4000000000000006E-2</v>
      </c>
      <c r="T5" s="117">
        <f>'dXdata - Monthly'!CK16/100</f>
        <v>5.2000000000000005E-2</v>
      </c>
      <c r="U5" s="116">
        <f>'dXdata - Monthly'!CL16/100</f>
        <v>5.7000000000000002E-2</v>
      </c>
      <c r="V5" s="117">
        <f>'dXdata - Monthly'!CM16/100</f>
        <v>6.3E-2</v>
      </c>
      <c r="W5" s="225">
        <f>'dXdata - Monthly'!CN16/100</f>
        <v>7.0000000000000007E-2</v>
      </c>
      <c r="X5" s="60"/>
    </row>
    <row r="6" spans="1:24" s="219" customFormat="1" ht="16.5" customHeight="1" x14ac:dyDescent="0.2">
      <c r="A6" s="62">
        <v>2</v>
      </c>
      <c r="B6" s="63" t="s">
        <v>8</v>
      </c>
      <c r="C6" s="64" t="s">
        <v>9</v>
      </c>
      <c r="D6" s="65"/>
      <c r="E6" s="77" t="s">
        <v>248</v>
      </c>
      <c r="F6" s="98">
        <f>'dXdata - Annual'!G17/100</f>
        <v>7.4999999999999997E-2</v>
      </c>
      <c r="G6" s="98">
        <f>'dXdata - Annual'!H17/100</f>
        <v>5.2999999999999999E-2</v>
      </c>
      <c r="H6" s="98">
        <f>'dXdata - Annual'!I17/100</f>
        <v>5.4000000000000006E-2</v>
      </c>
      <c r="I6" s="99">
        <f>'dXdata - Monthly'!BZ17/100</f>
        <v>4.9000000000000002E-2</v>
      </c>
      <c r="J6" s="100">
        <f>'dXdata - Monthly'!CA17/100</f>
        <v>5.0999999999999997E-2</v>
      </c>
      <c r="K6" s="100">
        <f>'dXdata - Monthly'!CB17/100</f>
        <v>5.4000000000000006E-2</v>
      </c>
      <c r="L6" s="100">
        <f>'dXdata - Monthly'!CC17/100</f>
        <v>5.2999999999999999E-2</v>
      </c>
      <c r="M6" s="100">
        <f>'dXdata - Monthly'!CD17/100</f>
        <v>5.2999999999999999E-2</v>
      </c>
      <c r="N6" s="100">
        <f>'dXdata - Monthly'!CE17/100</f>
        <v>5.2000000000000005E-2</v>
      </c>
      <c r="O6" s="100">
        <f>'dXdata - Monthly'!CF17/100</f>
        <v>5.4000000000000006E-2</v>
      </c>
      <c r="P6" s="100">
        <f>'dXdata - Monthly'!CG17/100</f>
        <v>5.7999999999999996E-2</v>
      </c>
      <c r="Q6" s="100">
        <f>'dXdata - Monthly'!CH17/100</f>
        <v>5.7999999999999996E-2</v>
      </c>
      <c r="R6" s="100">
        <f>'dXdata - Monthly'!CI17/100</f>
        <v>5.5999999999999994E-2</v>
      </c>
      <c r="S6" s="100">
        <f>'dXdata - Monthly'!CJ17/100</f>
        <v>5.2999999999999999E-2</v>
      </c>
      <c r="T6" s="100">
        <f>'dXdata - Monthly'!CK17/100</f>
        <v>5.2999999999999999E-2</v>
      </c>
      <c r="U6" s="99">
        <f>'dXdata - Monthly'!CL17/100</f>
        <v>5.5999999999999994E-2</v>
      </c>
      <c r="V6" s="100">
        <f>'dXdata - Monthly'!CM17/100</f>
        <v>5.7999999999999996E-2</v>
      </c>
      <c r="W6" s="226">
        <f>'dXdata - Monthly'!CN17/100</f>
        <v>6.2E-2</v>
      </c>
      <c r="X6" s="60"/>
    </row>
    <row r="7" spans="1:24" s="219" customFormat="1" ht="16.5" customHeight="1" x14ac:dyDescent="0.2">
      <c r="A7" s="111">
        <v>3</v>
      </c>
      <c r="B7" s="112" t="s">
        <v>10</v>
      </c>
      <c r="C7" s="113" t="s">
        <v>11</v>
      </c>
      <c r="D7" s="114"/>
      <c r="E7" s="123" t="s">
        <v>231</v>
      </c>
      <c r="F7" s="118">
        <f>'dXdata - Annual'!G18</f>
        <v>870.1</v>
      </c>
      <c r="G7" s="118">
        <f>'dXdata - Annual'!H18</f>
        <v>933.9</v>
      </c>
      <c r="H7" s="118">
        <f>'dXdata - Annual'!I18</f>
        <v>957.7</v>
      </c>
      <c r="I7" s="118">
        <f>'dXdata - Monthly'!BZ18</f>
        <v>923.5</v>
      </c>
      <c r="J7" s="216">
        <f>'dXdata - Monthly'!CA18</f>
        <v>914.3</v>
      </c>
      <c r="K7" s="216">
        <f>'dXdata - Monthly'!CB18</f>
        <v>916.3</v>
      </c>
      <c r="L7" s="216">
        <f>'dXdata - Monthly'!CC18</f>
        <v>931.9</v>
      </c>
      <c r="M7" s="216">
        <f>'dXdata - Monthly'!CD18</f>
        <v>946.9</v>
      </c>
      <c r="N7" s="216">
        <f>'dXdata - Monthly'!CE18</f>
        <v>966</v>
      </c>
      <c r="O7" s="216">
        <f>'dXdata - Monthly'!CF18</f>
        <v>977.5</v>
      </c>
      <c r="P7" s="216">
        <f>'dXdata - Monthly'!CG18</f>
        <v>990.7</v>
      </c>
      <c r="Q7" s="216">
        <f>'dXdata - Monthly'!CH18</f>
        <v>983.4</v>
      </c>
      <c r="R7" s="216">
        <f>'dXdata - Monthly'!CI18</f>
        <v>975.6</v>
      </c>
      <c r="S7" s="216">
        <f>'dXdata - Monthly'!CJ18</f>
        <v>965.2</v>
      </c>
      <c r="T7" s="216">
        <f>'dXdata - Monthly'!CK18</f>
        <v>965</v>
      </c>
      <c r="U7" s="118">
        <f>'dXdata - Monthly'!CL18</f>
        <v>968.5</v>
      </c>
      <c r="V7" s="216">
        <f>'dXdata - Monthly'!CM18</f>
        <v>963.6</v>
      </c>
      <c r="W7" s="227">
        <f>'dXdata - Monthly'!CN18</f>
        <v>971.2</v>
      </c>
      <c r="X7" s="60"/>
    </row>
    <row r="8" spans="1:24" s="220" customFormat="1" ht="31.5" customHeight="1" x14ac:dyDescent="0.2">
      <c r="A8" s="62">
        <v>4</v>
      </c>
      <c r="B8" s="66" t="s">
        <v>12</v>
      </c>
      <c r="C8" s="66" t="s">
        <v>13</v>
      </c>
      <c r="D8" s="67"/>
      <c r="E8" s="77" t="s">
        <v>232</v>
      </c>
      <c r="F8" s="101">
        <f>'dXdata - Annual'!G19</f>
        <v>163443.33333333334</v>
      </c>
      <c r="G8" s="101">
        <f>'dXdata - Annual'!H19</f>
        <v>52986.666666666664</v>
      </c>
      <c r="H8" s="101">
        <f>'dXdata - Annual'!I19</f>
        <v>45234.166666666664</v>
      </c>
      <c r="I8" s="202">
        <f>'dXdata - Monthly'!BZ19</f>
        <v>42280</v>
      </c>
      <c r="J8" s="203">
        <f>'dXdata - Monthly'!CA19</f>
        <v>41010</v>
      </c>
      <c r="K8" s="203">
        <f>'dXdata - Monthly'!CB19</f>
        <v>40540</v>
      </c>
      <c r="L8" s="203">
        <f>'dXdata - Monthly'!CC19</f>
        <v>40510</v>
      </c>
      <c r="M8" s="203">
        <f>'dXdata - Monthly'!CD19</f>
        <v>41630</v>
      </c>
      <c r="N8" s="203">
        <f>'dXdata - Monthly'!CE19</f>
        <v>44790</v>
      </c>
      <c r="O8" s="203">
        <f>'dXdata - Monthly'!CF19</f>
        <v>45230</v>
      </c>
      <c r="P8" s="203">
        <f>'dXdata - Monthly'!CG19</f>
        <v>47430</v>
      </c>
      <c r="Q8" s="203">
        <f>'dXdata - Monthly'!CH19</f>
        <v>47840</v>
      </c>
      <c r="R8" s="203">
        <f>'dXdata - Monthly'!CI19</f>
        <v>48430</v>
      </c>
      <c r="S8" s="203">
        <f>'dXdata - Monthly'!CJ19</f>
        <v>50910</v>
      </c>
      <c r="T8" s="203">
        <f>'dXdata - Monthly'!CK19</f>
        <v>52210</v>
      </c>
      <c r="U8" s="202">
        <f>'dXdata - Monthly'!CL19</f>
        <v>54010</v>
      </c>
      <c r="V8" s="203" t="e">
        <f>'dXdata - Monthly'!CM19</f>
        <v>#N/A</v>
      </c>
      <c r="W8" s="228" t="e">
        <f>'dXdata - Monthly'!CN19</f>
        <v>#N/A</v>
      </c>
      <c r="X8" s="68"/>
    </row>
    <row r="9" spans="1:24" s="219" customFormat="1" ht="16.5" customHeight="1" x14ac:dyDescent="0.2">
      <c r="A9" s="111">
        <v>5</v>
      </c>
      <c r="B9" s="112" t="s">
        <v>14</v>
      </c>
      <c r="C9" s="113" t="s">
        <v>15</v>
      </c>
      <c r="D9" s="114"/>
      <c r="E9" s="123" t="s">
        <v>233</v>
      </c>
      <c r="F9" s="115">
        <f>'dXdata - Annual'!G20/100</f>
        <v>1.0177566536012264</v>
      </c>
      <c r="G9" s="115">
        <f>'dXdata - Annual'!H20/100</f>
        <v>-0.67581016866192156</v>
      </c>
      <c r="H9" s="115">
        <f>'dXdata - Annual'!I20/100</f>
        <v>-0.14631039255158529</v>
      </c>
      <c r="I9" s="204">
        <f>'dXdata - Monthly'!BZ20/100</f>
        <v>-0.38448100160139753</v>
      </c>
      <c r="J9" s="205">
        <f>'dXdata - Monthly'!CA20/100</f>
        <v>-0.35427491733585259</v>
      </c>
      <c r="K9" s="205">
        <f>'dXdata - Monthly'!CB20/100</f>
        <v>-0.30936967632027257</v>
      </c>
      <c r="L9" s="205">
        <f>'dXdata - Monthly'!CC20/100</f>
        <v>-0.26890452986825486</v>
      </c>
      <c r="M9" s="205">
        <f>'dXdata - Monthly'!CD20/100</f>
        <v>-0.21185157137447941</v>
      </c>
      <c r="N9" s="205">
        <f>'dXdata - Monthly'!CE20/100</f>
        <v>-0.14392201834862384</v>
      </c>
      <c r="O9" s="205">
        <f>'dXdata - Monthly'!CF20/100</f>
        <v>-0.10630310215372452</v>
      </c>
      <c r="P9" s="205">
        <f>'dXdata - Monthly'!CG20/100</f>
        <v>-5.7619709914563888E-2</v>
      </c>
      <c r="Q9" s="205">
        <f>'dXdata - Monthly'!CH20/100</f>
        <v>6.274837900019925E-4</v>
      </c>
      <c r="R9" s="205">
        <f>'dXdata - Monthly'!CI20/100</f>
        <v>3.7267080745341685E-2</v>
      </c>
      <c r="S9" s="205">
        <f>'dXdata - Monthly'!CJ20/100</f>
        <v>0.13233985765124556</v>
      </c>
      <c r="T9" s="205">
        <f>'dXdata - Monthly'!CK20/100</f>
        <v>0.18686065014776077</v>
      </c>
      <c r="U9" s="204">
        <f>'dXdata - Monthly'!CL20/100</f>
        <v>0.27743614001892158</v>
      </c>
      <c r="V9" s="205" t="e">
        <f>'dXdata - Monthly'!CM20/100</f>
        <v>#N/A</v>
      </c>
      <c r="W9" s="229" t="e">
        <f>'dXdata - Monthly'!CN20/100</f>
        <v>#N/A</v>
      </c>
      <c r="X9" s="60"/>
    </row>
    <row r="10" spans="1:24" s="219" customFormat="1" ht="31.5" customHeight="1" x14ac:dyDescent="0.2">
      <c r="A10" s="62">
        <v>6</v>
      </c>
      <c r="B10" s="63" t="s">
        <v>16</v>
      </c>
      <c r="C10" s="64" t="s">
        <v>13</v>
      </c>
      <c r="D10" s="65"/>
      <c r="E10" s="77" t="s">
        <v>234</v>
      </c>
      <c r="F10" s="101">
        <f>'dXdata - Annual'!G21</f>
        <v>56817.5</v>
      </c>
      <c r="G10" s="101">
        <f>'dXdata - Annual'!H21</f>
        <v>16504.166666666668</v>
      </c>
      <c r="H10" s="101">
        <f>'dXdata - Annual'!I21</f>
        <v>14210</v>
      </c>
      <c r="I10" s="202">
        <f>'dXdata - Monthly'!BZ21</f>
        <v>13090</v>
      </c>
      <c r="J10" s="203">
        <f>'dXdata - Monthly'!CA21</f>
        <v>12870</v>
      </c>
      <c r="K10" s="203">
        <f>'dXdata - Monthly'!CB21</f>
        <v>12750</v>
      </c>
      <c r="L10" s="203">
        <f>'dXdata - Monthly'!CC21</f>
        <v>12770</v>
      </c>
      <c r="M10" s="203">
        <f>'dXdata - Monthly'!CD21</f>
        <v>13180</v>
      </c>
      <c r="N10" s="203">
        <f>'dXdata - Monthly'!CE21</f>
        <v>13190</v>
      </c>
      <c r="O10" s="203">
        <f>'dXdata - Monthly'!CF21</f>
        <v>14120</v>
      </c>
      <c r="P10" s="203">
        <f>'dXdata - Monthly'!CG21</f>
        <v>14700</v>
      </c>
      <c r="Q10" s="203">
        <f>'dXdata - Monthly'!CH21</f>
        <v>15430</v>
      </c>
      <c r="R10" s="203">
        <f>'dXdata - Monthly'!CI21</f>
        <v>16040</v>
      </c>
      <c r="S10" s="203">
        <f>'dXdata - Monthly'!CJ21</f>
        <v>15990</v>
      </c>
      <c r="T10" s="203">
        <f>'dXdata - Monthly'!CK21</f>
        <v>16390</v>
      </c>
      <c r="U10" s="202">
        <f>'dXdata - Monthly'!CL21</f>
        <v>17190</v>
      </c>
      <c r="V10" s="203" t="e">
        <f>'dXdata - Monthly'!CM21</f>
        <v>#N/A</v>
      </c>
      <c r="W10" s="228" t="e">
        <f>'dXdata - Monthly'!CN21</f>
        <v>#N/A</v>
      </c>
      <c r="X10" s="60"/>
    </row>
    <row r="11" spans="1:24" s="221" customFormat="1" ht="16.5" customHeight="1" x14ac:dyDescent="0.2">
      <c r="A11" s="111">
        <v>7</v>
      </c>
      <c r="B11" s="112" t="s">
        <v>17</v>
      </c>
      <c r="C11" s="113" t="s">
        <v>15</v>
      </c>
      <c r="D11" s="114"/>
      <c r="E11" s="123" t="s">
        <v>233</v>
      </c>
      <c r="F11" s="115">
        <f>'dXdata - Annual'!G22/100</f>
        <v>1.072811844465388</v>
      </c>
      <c r="G11" s="115">
        <f>'dXdata - Annual'!H22/100</f>
        <v>-0.70952318094483802</v>
      </c>
      <c r="H11" s="115">
        <f>'dXdata - Annual'!I22/100</f>
        <v>-0.13900530169149206</v>
      </c>
      <c r="I11" s="204">
        <f>'dXdata - Monthly'!BZ22/100</f>
        <v>-0.41614629794826052</v>
      </c>
      <c r="J11" s="205">
        <f>'dXdata - Monthly'!CA22/100</f>
        <v>-0.34470468431771889</v>
      </c>
      <c r="K11" s="205">
        <f>'dXdata - Monthly'!CB22/100</f>
        <v>-0.29867986798679869</v>
      </c>
      <c r="L11" s="205">
        <f>'dXdata - Monthly'!CC22/100</f>
        <v>-0.23715651135005977</v>
      </c>
      <c r="M11" s="205">
        <f>'dXdata - Monthly'!CD22/100</f>
        <v>-0.20983213429256597</v>
      </c>
      <c r="N11" s="205">
        <f>'dXdata - Monthly'!CE22/100</f>
        <v>-0.17768079800498746</v>
      </c>
      <c r="O11" s="205">
        <f>'dXdata - Monthly'!CF22/100</f>
        <v>-8.7855297157622747E-2</v>
      </c>
      <c r="P11" s="205">
        <f>'dXdata - Monthly'!CG22/100</f>
        <v>-3.0343007915567322E-2</v>
      </c>
      <c r="Q11" s="205">
        <f>'dXdata - Monthly'!CH22/100</f>
        <v>4.397834912043308E-2</v>
      </c>
      <c r="R11" s="205">
        <f>'dXdata - Monthly'!CI22/100</f>
        <v>0.10392291810048171</v>
      </c>
      <c r="S11" s="205">
        <f>'dXdata - Monthly'!CJ22/100</f>
        <v>0.11974789915966388</v>
      </c>
      <c r="T11" s="205">
        <f>'dXdata - Monthly'!CK22/100</f>
        <v>0.16076487252124649</v>
      </c>
      <c r="U11" s="204">
        <f>'dXdata - Monthly'!CL22/100</f>
        <v>0.31321619556913682</v>
      </c>
      <c r="V11" s="205" t="e">
        <f>'dXdata - Monthly'!CM22/100</f>
        <v>#N/A</v>
      </c>
      <c r="W11" s="229" t="e">
        <f>'dXdata - Monthly'!CN22/100</f>
        <v>#N/A</v>
      </c>
      <c r="X11" s="69"/>
    </row>
    <row r="12" spans="1:24" s="219" customFormat="1" ht="16.5" customHeight="1" thickBot="1" x14ac:dyDescent="0.25">
      <c r="A12" s="62">
        <v>8</v>
      </c>
      <c r="B12" s="70" t="s">
        <v>18</v>
      </c>
      <c r="C12" s="71" t="s">
        <v>11</v>
      </c>
      <c r="D12" s="72"/>
      <c r="E12" s="197" t="s">
        <v>235</v>
      </c>
      <c r="F12" s="102">
        <f>'dXdata - Annual'!G29</f>
        <v>1321.6</v>
      </c>
      <c r="G12" s="102">
        <f>'dXdata - Annual'!H29</f>
        <v>1348.6</v>
      </c>
      <c r="H12" s="102">
        <f>'dXdata - Annual'!I29</f>
        <v>1389.2</v>
      </c>
      <c r="I12" s="206">
        <f>'dXdata - Monthly'!BZ29</f>
        <v>1379.05</v>
      </c>
      <c r="J12" s="207">
        <f>'dXdata - Monthly'!CA29</f>
        <v>1382.4333333333332</v>
      </c>
      <c r="K12" s="207">
        <f>'dXdata - Monthly'!CB29</f>
        <v>1385.8166666666668</v>
      </c>
      <c r="L12" s="207">
        <f>'dXdata - Monthly'!CC29</f>
        <v>1389.2</v>
      </c>
      <c r="M12" s="207">
        <f>'dXdata - Monthly'!CD29</f>
        <v>1394.8613681006327</v>
      </c>
      <c r="N12" s="207">
        <f>'dXdata - Monthly'!CE29</f>
        <v>1400.3468160680457</v>
      </c>
      <c r="O12" s="207">
        <f>'dXdata - Monthly'!CF29</f>
        <v>1407.7345794163741</v>
      </c>
      <c r="P12" s="207">
        <f>'dXdata - Monthly'!CG29</f>
        <v>1413.9730328919927</v>
      </c>
      <c r="Q12" s="207">
        <f>'dXdata - Monthly'!CH29</f>
        <v>1420.2634486260933</v>
      </c>
      <c r="R12" s="207">
        <f>'dXdata - Monthly'!CI29</f>
        <v>1425.5848027060188</v>
      </c>
      <c r="S12" s="207">
        <f>'dXdata - Monthly'!CJ29</f>
        <v>1430.8577519836188</v>
      </c>
      <c r="T12" s="207">
        <f>'dXdata - Monthly'!CK29</f>
        <v>1436.8707066790346</v>
      </c>
      <c r="U12" s="206">
        <f>'dXdata - Monthly'!CL29</f>
        <v>1442.4711905109375</v>
      </c>
      <c r="V12" s="207">
        <f>'dXdata - Monthly'!CM29</f>
        <v>1448.7478926643419</v>
      </c>
      <c r="W12" s="230">
        <f>'dXdata - Monthly'!CN29</f>
        <v>1454.921420321986</v>
      </c>
      <c r="X12" s="60"/>
    </row>
    <row r="13" spans="1:24" s="219" customFormat="1" ht="16.5" customHeight="1" thickBot="1" x14ac:dyDescent="0.25">
      <c r="A13" s="61"/>
      <c r="B13" s="57" t="s">
        <v>19</v>
      </c>
      <c r="C13" s="58"/>
      <c r="D13" s="59"/>
      <c r="E13" s="257" t="s">
        <v>19</v>
      </c>
      <c r="F13" s="258"/>
      <c r="G13" s="258"/>
      <c r="H13" s="259"/>
      <c r="I13" s="260"/>
      <c r="J13" s="260"/>
      <c r="K13" s="260"/>
      <c r="L13" s="260"/>
      <c r="M13" s="260"/>
      <c r="N13" s="260"/>
      <c r="O13" s="260"/>
      <c r="P13" s="260"/>
      <c r="Q13" s="260"/>
      <c r="R13" s="260"/>
      <c r="S13" s="260"/>
      <c r="T13" s="260"/>
      <c r="U13" s="260"/>
      <c r="V13" s="260"/>
      <c r="W13" s="261"/>
      <c r="X13" s="60"/>
    </row>
    <row r="14" spans="1:24" s="219" customFormat="1" ht="16.5" customHeight="1" x14ac:dyDescent="0.2">
      <c r="A14" s="111">
        <v>10</v>
      </c>
      <c r="B14" s="121" t="s">
        <v>20</v>
      </c>
      <c r="C14" s="113" t="s">
        <v>21</v>
      </c>
      <c r="D14" s="114"/>
      <c r="E14" s="123" t="s">
        <v>22</v>
      </c>
      <c r="F14" s="199">
        <f>'dXdata - Annual'!G27</f>
        <v>67.987499999999997</v>
      </c>
      <c r="G14" s="199">
        <f>'dXdata - Annual'!H27</f>
        <v>94.786666666666676</v>
      </c>
      <c r="H14" s="199">
        <f>'dXdata - Annual'!I27</f>
        <v>77.635833333333309</v>
      </c>
      <c r="I14" s="175">
        <f>'dXdata - Monthly'!BZ27</f>
        <v>78.12</v>
      </c>
      <c r="J14" s="208">
        <f>'dXdata - Monthly'!CA27</f>
        <v>76.83</v>
      </c>
      <c r="K14" s="208">
        <f>'dXdata - Monthly'!CB27</f>
        <v>73.28</v>
      </c>
      <c r="L14" s="208">
        <f>'dXdata - Monthly'!CC27</f>
        <v>79.45</v>
      </c>
      <c r="M14" s="208">
        <f>'dXdata - Monthly'!CD27</f>
        <v>71.58</v>
      </c>
      <c r="N14" s="208">
        <f>'dXdata - Monthly'!CE27</f>
        <v>70.25</v>
      </c>
      <c r="O14" s="208">
        <f>'dXdata - Monthly'!CF27</f>
        <v>76.069999999999993</v>
      </c>
      <c r="P14" s="208">
        <f>'dXdata - Monthly'!CG27</f>
        <v>81.39</v>
      </c>
      <c r="Q14" s="208">
        <f>'dXdata - Monthly'!CH27</f>
        <v>89.43</v>
      </c>
      <c r="R14" s="208">
        <f>'dXdata - Monthly'!CI27</f>
        <v>85.64</v>
      </c>
      <c r="S14" s="208">
        <f>'dXdata - Monthly'!CJ27</f>
        <v>77.69</v>
      </c>
      <c r="T14" s="208">
        <f>'dXdata - Monthly'!CK27</f>
        <v>71.900000000000006</v>
      </c>
      <c r="U14" s="175">
        <f>'dXdata - Monthly'!CL27</f>
        <v>74.150000000000006</v>
      </c>
      <c r="V14" s="208">
        <f>'dXdata - Monthly'!CM27</f>
        <v>77.25</v>
      </c>
      <c r="W14" s="232">
        <f>'dXdata - Monthly'!CN27</f>
        <v>81.28</v>
      </c>
      <c r="X14" s="60"/>
    </row>
    <row r="15" spans="1:24" s="222" customFormat="1" ht="16.5" customHeight="1" thickBot="1" x14ac:dyDescent="0.25">
      <c r="A15" s="62">
        <v>12</v>
      </c>
      <c r="B15" s="73" t="s">
        <v>23</v>
      </c>
      <c r="C15" s="71" t="s">
        <v>21</v>
      </c>
      <c r="D15" s="74"/>
      <c r="E15" s="77" t="s">
        <v>224</v>
      </c>
      <c r="F15" s="200">
        <f>'dXdata - Annual'!G28</f>
        <v>3.3620073760000002</v>
      </c>
      <c r="G15" s="200">
        <f>'dXdata - Annual'!H28</f>
        <v>5.0895984319999998</v>
      </c>
      <c r="H15" s="200">
        <f>'dXdata - Annual'!I28</f>
        <v>2.7254886250000001</v>
      </c>
      <c r="I15" s="176">
        <f>'dXdata - Monthly'!BZ28</f>
        <v>4.8849</v>
      </c>
      <c r="J15" s="209">
        <f>'dXdata - Monthly'!CA28</f>
        <v>3.5417999999999998</v>
      </c>
      <c r="K15" s="209">
        <f>'dXdata - Monthly'!CB28</f>
        <v>3.0135999999999998</v>
      </c>
      <c r="L15" s="209">
        <f>'dXdata - Monthly'!CC28</f>
        <v>2.5186999999999999</v>
      </c>
      <c r="M15" s="209">
        <f>'dXdata - Monthly'!CD28</f>
        <v>2.2677999999999998</v>
      </c>
      <c r="N15" s="209">
        <f>'dXdata - Monthly'!CE28</f>
        <v>2.2038000000000002</v>
      </c>
      <c r="O15" s="209">
        <f>'dXdata - Monthly'!CF28</f>
        <v>2.1972999999999998</v>
      </c>
      <c r="P15" s="209">
        <f>'dXdata - Monthly'!CG28</f>
        <v>2.5137</v>
      </c>
      <c r="Q15" s="209">
        <f>'dXdata - Monthly'!CH28</f>
        <v>2.5160999999999998</v>
      </c>
      <c r="R15" s="209">
        <f>'dXdata - Monthly'!CI28</f>
        <v>2.3439999999999999</v>
      </c>
      <c r="S15" s="209">
        <f>'dXdata - Monthly'!CJ28</f>
        <v>2.5798000000000001</v>
      </c>
      <c r="T15" s="209">
        <f>'dXdata - Monthly'!CK28</f>
        <v>2.3090000000000002</v>
      </c>
      <c r="U15" s="176">
        <f>'dXdata - Monthly'!CL28</f>
        <v>2.9460000000000002</v>
      </c>
      <c r="V15" s="209">
        <f>'dXdata - Monthly'!CM28</f>
        <v>2.0139999999999998</v>
      </c>
      <c r="W15" s="233">
        <f>'dXdata - Monthly'!CN28</f>
        <v>1.7601</v>
      </c>
      <c r="X15" s="75"/>
    </row>
    <row r="16" spans="1:24" s="219" customFormat="1" ht="16.5" customHeight="1" thickBot="1" x14ac:dyDescent="0.25">
      <c r="A16" s="61"/>
      <c r="B16" s="57" t="s">
        <v>24</v>
      </c>
      <c r="C16" s="58"/>
      <c r="D16" s="59"/>
      <c r="E16" s="248" t="s">
        <v>24</v>
      </c>
      <c r="F16" s="249"/>
      <c r="G16" s="249"/>
      <c r="H16" s="249"/>
      <c r="I16" s="250"/>
      <c r="J16" s="250"/>
      <c r="K16" s="250"/>
      <c r="L16" s="250"/>
      <c r="M16" s="250"/>
      <c r="N16" s="250"/>
      <c r="O16" s="250"/>
      <c r="P16" s="250"/>
      <c r="Q16" s="250"/>
      <c r="R16" s="250"/>
      <c r="S16" s="250"/>
      <c r="T16" s="250"/>
      <c r="U16" s="250"/>
      <c r="V16" s="250"/>
      <c r="W16" s="262"/>
      <c r="X16" s="60"/>
    </row>
    <row r="17" spans="1:24" s="219" customFormat="1" ht="16.5" customHeight="1" x14ac:dyDescent="0.2">
      <c r="A17" s="111">
        <v>14</v>
      </c>
      <c r="B17" s="122" t="s">
        <v>25</v>
      </c>
      <c r="C17" s="113" t="s">
        <v>26</v>
      </c>
      <c r="D17" s="114"/>
      <c r="E17" s="172" t="s">
        <v>237</v>
      </c>
      <c r="F17" s="124">
        <f>'dXdata - Annual'!G14/100</f>
        <v>3.1789910158949608E-2</v>
      </c>
      <c r="G17" s="124">
        <f>'dXdata - Annual'!H14/100</f>
        <v>7.233757535164087E-2</v>
      </c>
      <c r="H17" s="124">
        <f>'dXdata - Annual'!I14/100</f>
        <v>3.8101186758276118E-2</v>
      </c>
      <c r="I17" s="116">
        <f>'dXdata - Monthly'!BZ14/100</f>
        <v>5.5374592833876246E-2</v>
      </c>
      <c r="J17" s="117">
        <f>'dXdata - Monthly'!CA14/100</f>
        <v>3.9253539253539138E-2</v>
      </c>
      <c r="K17" s="117">
        <f>'dXdata - Monthly'!CB14/100</f>
        <v>3.6872218690400471E-2</v>
      </c>
      <c r="L17" s="117">
        <f>'dXdata - Monthly'!CC14/100</f>
        <v>4.8765041165294454E-2</v>
      </c>
      <c r="M17" s="117">
        <f>'dXdata - Monthly'!CD14/100</f>
        <v>3.4934497816593746E-2</v>
      </c>
      <c r="N17" s="117">
        <f>'dXdata - Monthly'!CE14/100</f>
        <v>2.0270270270270174E-2</v>
      </c>
      <c r="O17" s="117">
        <f>'dXdata - Monthly'!CF14/100</f>
        <v>3.3783783783783772E-2</v>
      </c>
      <c r="P17" s="117">
        <f>'dXdata - Monthly'!CG14/100</f>
        <v>4.8327137546468224E-2</v>
      </c>
      <c r="Q17" s="117">
        <f>'dXdata - Monthly'!CH14/100</f>
        <v>4.3990086741016121E-2</v>
      </c>
      <c r="R17" s="117">
        <f>'dXdata - Monthly'!CI14/100</f>
        <v>2.7607361963190247E-2</v>
      </c>
      <c r="S17" s="117">
        <f>'dXdata - Monthly'!CJ14/100</f>
        <v>2.9429797670140978E-2</v>
      </c>
      <c r="T17" s="117">
        <f>'dXdata - Monthly'!CK14/100</f>
        <v>3.8817005545286332E-2</v>
      </c>
      <c r="U17" s="116">
        <f>'dXdata - Monthly'!CL14/100</f>
        <v>4.1358024691357853E-2</v>
      </c>
      <c r="V17" s="117">
        <f>'dXdata - Monthly'!CM14/100</f>
        <v>5.139318885448918E-2</v>
      </c>
      <c r="W17" s="225">
        <f>'dXdata - Monthly'!CN14/100</f>
        <v>4.2305334150827711E-2</v>
      </c>
      <c r="X17" s="60"/>
    </row>
    <row r="18" spans="1:24" s="219" customFormat="1" ht="16.5" customHeight="1" x14ac:dyDescent="0.2">
      <c r="A18" s="62">
        <v>15</v>
      </c>
      <c r="B18" s="63" t="s">
        <v>27</v>
      </c>
      <c r="C18" s="64" t="s">
        <v>15</v>
      </c>
      <c r="D18" s="65"/>
      <c r="E18" s="171" t="s">
        <v>236</v>
      </c>
      <c r="F18" s="103">
        <f>'dXdata - Annual'!G15/100</f>
        <v>3.3576642335766405E-2</v>
      </c>
      <c r="G18" s="103">
        <f>'dXdata - Annual'!H15/100</f>
        <v>6.7796610169491567E-2</v>
      </c>
      <c r="H18" s="103">
        <f>'dXdata - Annual'!I15/100</f>
        <v>3.9021164021163957E-2</v>
      </c>
      <c r="I18" s="99">
        <f>'dXdata - Monthly'!BZ15/100</f>
        <v>5.9187887130075723E-2</v>
      </c>
      <c r="J18" s="100">
        <f>'dXdata - Monthly'!CA15/100</f>
        <v>5.2452316076294192E-2</v>
      </c>
      <c r="K18" s="100">
        <f>'dXdata - Monthly'!CB15/100</f>
        <v>4.2981867024848963E-2</v>
      </c>
      <c r="L18" s="100">
        <f>'dXdata - Monthly'!CC15/100</f>
        <v>4.4058744993324295E-2</v>
      </c>
      <c r="M18" s="100">
        <f>'dXdata - Monthly'!CD15/100</f>
        <v>3.3574720210664877E-2</v>
      </c>
      <c r="N18" s="100">
        <f>'dXdata - Monthly'!CE15/100</f>
        <v>2.8122956180510084E-2</v>
      </c>
      <c r="O18" s="100">
        <f>'dXdata - Monthly'!CF15/100</f>
        <v>3.2658393207054104E-2</v>
      </c>
      <c r="P18" s="100">
        <f>'dXdata - Monthly'!CG15/100</f>
        <v>3.997378768020976E-2</v>
      </c>
      <c r="Q18" s="100">
        <f>'dXdata - Monthly'!CH15/100</f>
        <v>3.7982973149967236E-2</v>
      </c>
      <c r="R18" s="100">
        <f>'dXdata - Monthly'!CI15/100</f>
        <v>3.1209362808842567E-2</v>
      </c>
      <c r="S18" s="100">
        <f>'dXdata - Monthly'!CJ15/100</f>
        <v>3.1168831168831179E-2</v>
      </c>
      <c r="T18" s="100">
        <f>'dXdata - Monthly'!CK15/100</f>
        <v>3.3964728935336419E-2</v>
      </c>
      <c r="U18" s="99">
        <f>'dXdata - Monthly'!CL15/100</f>
        <v>2.8589993502274202E-2</v>
      </c>
      <c r="V18" s="100">
        <f>'dXdata - Monthly'!CM15/100</f>
        <v>2.7831715210355989E-2</v>
      </c>
      <c r="W18" s="226">
        <f>'dXdata - Monthly'!CN15/100</f>
        <v>2.8976175144880933E-2</v>
      </c>
      <c r="X18" s="60"/>
    </row>
    <row r="19" spans="1:24" s="219" customFormat="1" ht="16.5" customHeight="1" x14ac:dyDescent="0.2">
      <c r="A19" s="111">
        <v>16</v>
      </c>
      <c r="B19" s="122" t="s">
        <v>28</v>
      </c>
      <c r="C19" s="113" t="s">
        <v>15</v>
      </c>
      <c r="D19" s="114"/>
      <c r="E19" s="172" t="s">
        <v>29</v>
      </c>
      <c r="F19" s="124">
        <f>'dXdata - Annual'!G23/100</f>
        <v>-1.0610013666293994E-2</v>
      </c>
      <c r="G19" s="124">
        <f>'dXdata - Annual'!H23/100</f>
        <v>1.2506906424230468E-2</v>
      </c>
      <c r="H19" s="124">
        <f>'dXdata - Annual'!I23/100</f>
        <v>3.948804444885412E-2</v>
      </c>
      <c r="I19" s="119">
        <f>'dXdata - Monthly'!BZ23/100</f>
        <v>2.6537997587454898E-2</v>
      </c>
      <c r="J19" s="120">
        <f>'dXdata - Monthly'!CA23/100</f>
        <v>4.4330518697225818E-2</v>
      </c>
      <c r="K19" s="120">
        <f>'dXdata - Monthly'!CB23/100</f>
        <v>2.5282569898869678E-2</v>
      </c>
      <c r="L19" s="120">
        <f>'dXdata - Monthly'!CC23/100</f>
        <v>3.0918727915194344E-2</v>
      </c>
      <c r="M19" s="120">
        <f>'dXdata - Monthly'!CD23/100</f>
        <v>2.9123328380386448E-2</v>
      </c>
      <c r="N19" s="120">
        <f>'dXdata - Monthly'!CE23/100</f>
        <v>3.8277511961722466E-2</v>
      </c>
      <c r="O19" s="120">
        <f>'dXdata - Monthly'!CF23/100</f>
        <v>6.0476481368356705E-2</v>
      </c>
      <c r="P19" s="120">
        <f>'dXdata - Monthly'!CG23/100</f>
        <v>4.5590881823635243E-2</v>
      </c>
      <c r="Q19" s="120">
        <f>'dXdata - Monthly'!CH23/100</f>
        <v>5.7304038004750479E-2</v>
      </c>
      <c r="R19" s="120">
        <f>'dXdata - Monthly'!CI23/100</f>
        <v>2.8177282066333964E-2</v>
      </c>
      <c r="S19" s="120">
        <f>'dXdata - Monthly'!CJ23/100</f>
        <v>4.1739638061879747E-2</v>
      </c>
      <c r="T19" s="120">
        <f>'dXdata - Monthly'!CK23/100</f>
        <v>4.6654929577464976E-2</v>
      </c>
      <c r="U19" s="119">
        <f>'dXdata - Monthly'!CL23/100</f>
        <v>4.1128084606345539E-2</v>
      </c>
      <c r="V19" s="120">
        <f>'dXdata - Monthly'!CM23/100</f>
        <v>3.6673404562517886E-2</v>
      </c>
      <c r="W19" s="234">
        <f>'dXdata - Monthly'!CN23/100</f>
        <v>4.5836959675079836E-2</v>
      </c>
      <c r="X19" s="60"/>
    </row>
    <row r="20" spans="1:24" s="219" customFormat="1" ht="17.25" customHeight="1" x14ac:dyDescent="0.2">
      <c r="A20" s="62">
        <v>17</v>
      </c>
      <c r="B20" s="66" t="s">
        <v>30</v>
      </c>
      <c r="C20" s="64" t="s">
        <v>15</v>
      </c>
      <c r="D20" s="65"/>
      <c r="E20" s="171" t="s">
        <v>31</v>
      </c>
      <c r="F20" s="103">
        <f>'dXdata - Annual'!G24/100</f>
        <v>1.4366312590434749E-2</v>
      </c>
      <c r="G20" s="103">
        <f>'dXdata - Annual'!H24/100</f>
        <v>2.0066788908761124E-2</v>
      </c>
      <c r="H20" s="103">
        <f>'dXdata - Annual'!I24/100</f>
        <v>2.2854519746560165E-2</v>
      </c>
      <c r="I20" s="99">
        <f>'dXdata - Monthly'!BZ24/100</f>
        <v>1.9285037503466551E-2</v>
      </c>
      <c r="J20" s="100">
        <f>'dXdata - Monthly'!CA24/100</f>
        <v>1.5724470715354322E-2</v>
      </c>
      <c r="K20" s="100">
        <f>'dXdata - Monthly'!CB24/100</f>
        <v>1.7082807463389305E-2</v>
      </c>
      <c r="L20" s="100">
        <f>'dXdata - Monthly'!CC24/100</f>
        <v>3.4181104831087827E-2</v>
      </c>
      <c r="M20" s="100">
        <f>'dXdata - Monthly'!CD24/100</f>
        <v>3.5233752614203029E-2</v>
      </c>
      <c r="N20" s="100">
        <f>'dXdata - Monthly'!CE24/100</f>
        <v>2.3858576054743175E-2</v>
      </c>
      <c r="O20" s="100">
        <f>'dXdata - Monthly'!CF24/100</f>
        <v>4.2872073248358955E-2</v>
      </c>
      <c r="P20" s="100">
        <f>'dXdata - Monthly'!CG24/100</f>
        <v>8.3646663243501784E-3</v>
      </c>
      <c r="Q20" s="100">
        <f>'dXdata - Monthly'!CH24/100</f>
        <v>2.8786129102442048E-2</v>
      </c>
      <c r="R20" s="100">
        <f>'dXdata - Monthly'!CI24/100</f>
        <v>2.5379146777327222E-2</v>
      </c>
      <c r="S20" s="100">
        <f>'dXdata - Monthly'!CJ24/100</f>
        <v>1.1659006654550552E-2</v>
      </c>
      <c r="T20" s="100">
        <f>'dXdata - Monthly'!CK24/100</f>
        <v>1.2807515824019955E-2</v>
      </c>
      <c r="U20" s="99">
        <f>'dXdata - Monthly'!CL24/100</f>
        <v>2.0140637153370555E-2</v>
      </c>
      <c r="V20" s="100" t="e">
        <f>'dXdata - Monthly'!CM24/100</f>
        <v>#N/A</v>
      </c>
      <c r="W20" s="226" t="e">
        <f>'dXdata - Monthly'!CN24/100</f>
        <v>#N/A</v>
      </c>
      <c r="X20" s="60"/>
    </row>
    <row r="21" spans="1:24" s="219" customFormat="1" ht="16.5" customHeight="1" x14ac:dyDescent="0.2">
      <c r="A21" s="111">
        <v>18</v>
      </c>
      <c r="B21" s="121" t="s">
        <v>32</v>
      </c>
      <c r="C21" s="113"/>
      <c r="D21" s="114"/>
      <c r="E21" s="172" t="s">
        <v>33</v>
      </c>
      <c r="F21" s="124">
        <f>'dXdata - Annual'!G25/100</f>
        <v>-2.3992322456815041E-3</v>
      </c>
      <c r="G21" s="124">
        <f>'dXdata - Annual'!H25/100</f>
        <v>3.5113035113035096E-2</v>
      </c>
      <c r="H21" s="124">
        <f>'dXdata - Annual'!I25/100</f>
        <v>1.7890334572490785E-2</v>
      </c>
      <c r="I21" s="119">
        <f>'dXdata - Monthly'!BZ25/100</f>
        <v>4.5454545454545192E-2</v>
      </c>
      <c r="J21" s="120">
        <f>'dXdata - Monthly'!CA25/100</f>
        <v>3.9886039886039892E-2</v>
      </c>
      <c r="K21" s="120">
        <f>'dXdata - Monthly'!CB25/100</f>
        <v>2.5495750708215414E-2</v>
      </c>
      <c r="L21" s="120">
        <f>'dXdata - Monthly'!CC25/100</f>
        <v>1.9662921348314377E-2</v>
      </c>
      <c r="M21" s="120">
        <f>'dXdata - Monthly'!CD25/100</f>
        <v>0</v>
      </c>
      <c r="N21" s="120">
        <f>'dXdata - Monthly'!CE25/100</f>
        <v>2.7855153203342198E-3</v>
      </c>
      <c r="O21" s="120">
        <f>'dXdata - Monthly'!CF25/100</f>
        <v>5.6338028169014009E-3</v>
      </c>
      <c r="P21" s="120">
        <f>'dXdata - Monthly'!CG25/100</f>
        <v>1.9774011299435124E-2</v>
      </c>
      <c r="Q21" s="120">
        <f>'dXdata - Monthly'!CH25/100</f>
        <v>2.7932960893854775E-2</v>
      </c>
      <c r="R21" s="120">
        <f>'dXdata - Monthly'!CI25/100</f>
        <v>2.1917808219177992E-2</v>
      </c>
      <c r="S21" s="120">
        <f>'dXdata - Monthly'!CJ25/100</f>
        <v>1.3550135501354976E-2</v>
      </c>
      <c r="T21" s="120">
        <f>'dXdata - Monthly'!CK25/100</f>
        <v>-5.3908355795149188E-3</v>
      </c>
      <c r="U21" s="119">
        <f>'dXdata - Monthly'!CL25/100</f>
        <v>2.7173913043478937E-3</v>
      </c>
      <c r="V21" s="120">
        <f>'dXdata - Monthly'!CM25/100</f>
        <v>1.3698630136986356E-2</v>
      </c>
      <c r="W21" s="234">
        <f>'dXdata - Monthly'!CN25/100</f>
        <v>3.8674033149171283E-2</v>
      </c>
      <c r="X21" s="60"/>
    </row>
    <row r="22" spans="1:24" s="219" customFormat="1" ht="16.5" customHeight="1" thickBot="1" x14ac:dyDescent="0.25">
      <c r="A22" s="62">
        <v>19</v>
      </c>
      <c r="B22" s="76" t="s">
        <v>34</v>
      </c>
      <c r="C22" s="71"/>
      <c r="D22" s="74"/>
      <c r="E22" s="173" t="s">
        <v>35</v>
      </c>
      <c r="F22" s="104">
        <f>'dXdata - Annual'!G26/100</f>
        <v>-7.545472074040882E-3</v>
      </c>
      <c r="G22" s="104">
        <f>'dXdata - Annual'!H26/100</f>
        <v>4.2424360169930564E-2</v>
      </c>
      <c r="H22" s="104">
        <f>'dXdata - Annual'!I26/100</f>
        <v>1.8419924580814762E-2</v>
      </c>
      <c r="I22" s="106">
        <f>'dXdata - Monthly'!BZ26/100</f>
        <v>5.5679287305122394E-2</v>
      </c>
      <c r="J22" s="105">
        <f>'dXdata - Monthly'!CA26/100</f>
        <v>4.7097818546211423E-2</v>
      </c>
      <c r="K22" s="105">
        <f>'dXdata - Monthly'!CB26/100</f>
        <v>2.9332719035552568E-2</v>
      </c>
      <c r="L22" s="105">
        <f>'dXdata - Monthly'!CC26/100</f>
        <v>2.4908869987849247E-2</v>
      </c>
      <c r="M22" s="105">
        <f>'dXdata - Monthly'!CD26/100</f>
        <v>3.123373243102634E-3</v>
      </c>
      <c r="N22" s="105">
        <f>'dXdata - Monthly'!CE26/100</f>
        <v>1.1340744609415809E-2</v>
      </c>
      <c r="O22" s="105">
        <f>'dXdata - Monthly'!CF26/100</f>
        <v>4.0268456375840422E-3</v>
      </c>
      <c r="P22" s="105">
        <f>'dXdata - Monthly'!CG26/100</f>
        <v>1.5612161051766549E-2</v>
      </c>
      <c r="Q22" s="105">
        <f>'dXdata - Monthly'!CH26/100</f>
        <v>1.7471433837080719E-2</v>
      </c>
      <c r="R22" s="105">
        <f>'dXdata - Monthly'!CI26/100</f>
        <v>1.5460550192349487E-2</v>
      </c>
      <c r="S22" s="105">
        <f>'dXdata - Monthly'!CJ26/100</f>
        <v>7.5675675675674903E-3</v>
      </c>
      <c r="T22" s="105">
        <f>'dXdata - Monthly'!CK26/100</f>
        <v>-6.6819945394452906E-3</v>
      </c>
      <c r="U22" s="106">
        <f>'dXdata - Monthly'!CL26/100</f>
        <v>1.7459624618070269E-3</v>
      </c>
      <c r="V22" s="105">
        <f>'dXdata - Monthly'!CM26/100</f>
        <v>1.3913427561837333E-2</v>
      </c>
      <c r="W22" s="235">
        <f>'dXdata - Monthly'!CN26/100</f>
        <v>3.8567698619917934E-2</v>
      </c>
      <c r="X22" s="60"/>
    </row>
    <row r="23" spans="1:24" s="219" customFormat="1" ht="16.5" customHeight="1" thickBot="1" x14ac:dyDescent="0.25">
      <c r="A23" s="61"/>
      <c r="B23" s="57" t="s">
        <v>36</v>
      </c>
      <c r="C23" s="58"/>
      <c r="D23" s="59"/>
      <c r="E23" s="248" t="s">
        <v>36</v>
      </c>
      <c r="F23" s="249"/>
      <c r="G23" s="249"/>
      <c r="H23" s="249"/>
      <c r="I23" s="250"/>
      <c r="J23" s="250"/>
      <c r="K23" s="250"/>
      <c r="L23" s="250"/>
      <c r="M23" s="250"/>
      <c r="N23" s="250"/>
      <c r="O23" s="250"/>
      <c r="P23" s="250"/>
      <c r="Q23" s="250"/>
      <c r="R23" s="250"/>
      <c r="S23" s="250"/>
      <c r="T23" s="250"/>
      <c r="U23" s="250"/>
      <c r="V23" s="250"/>
      <c r="W23" s="262"/>
      <c r="X23" s="60"/>
    </row>
    <row r="24" spans="1:24" s="222" customFormat="1" ht="16.5" customHeight="1" x14ac:dyDescent="0.2">
      <c r="A24" s="111">
        <v>21</v>
      </c>
      <c r="B24" s="122" t="s">
        <v>37</v>
      </c>
      <c r="C24" s="113" t="s">
        <v>15</v>
      </c>
      <c r="D24" s="114"/>
      <c r="E24" s="123" t="s">
        <v>216</v>
      </c>
      <c r="F24" s="115">
        <f>'dXdata - Annual'!G30/100</f>
        <v>5.3251048055909633E-2</v>
      </c>
      <c r="G24" s="115">
        <f>'dXdata - Annual'!H30/100</f>
        <v>3.8700068144515987E-2</v>
      </c>
      <c r="H24" s="124">
        <f>'dXdata - Annual'!I30/100</f>
        <v>1.2410043277305771E-2</v>
      </c>
      <c r="I24" s="116">
        <f>'dXdata - Monthly'!BZ30/100</f>
        <v>2.740818228538533E-2</v>
      </c>
      <c r="J24" s="117">
        <f>'dXdata - Monthly'!CA30/100</f>
        <v>2.1427984660217669E-2</v>
      </c>
      <c r="K24" s="117">
        <f>'dXdata - Monthly'!CB30/100</f>
        <v>1.5391565084918346E-2</v>
      </c>
      <c r="L24" s="117">
        <f>'dXdata - Monthly'!CC30/100</f>
        <v>1.5121693585399942E-2</v>
      </c>
      <c r="M24" s="117">
        <f>'dXdata - Monthly'!CD30/100</f>
        <v>1.514771668755821E-2</v>
      </c>
      <c r="N24" s="117">
        <f>'dXdata - Monthly'!CE30/100</f>
        <v>1.0528392705147605E-2</v>
      </c>
      <c r="O24" s="117">
        <f>'dXdata - Monthly'!CF30/100</f>
        <v>8.8137116446269648E-3</v>
      </c>
      <c r="P24" s="117">
        <f>'dXdata - Monthly'!CG30/100</f>
        <v>6.0956989070348744E-3</v>
      </c>
      <c r="Q24" s="117">
        <f>'dXdata - Monthly'!CH30/100</f>
        <v>3.8394029967874221E-3</v>
      </c>
      <c r="R24" s="117">
        <f>'dXdata - Monthly'!CI30/100</f>
        <v>6.50686841188719E-3</v>
      </c>
      <c r="S24" s="117">
        <f>'dXdata - Monthly'!CJ30/100</f>
        <v>8.8260135907172188E-3</v>
      </c>
      <c r="T24" s="117">
        <f>'dXdata - Monthly'!CK30/100</f>
        <v>1.0345752177709278E-2</v>
      </c>
      <c r="U24" s="116">
        <f>'dXdata - Monthly'!CL30/100</f>
        <v>9.3047071996212871E-3</v>
      </c>
      <c r="V24" s="117" t="e">
        <f>'dXdata - Monthly'!CM30/100</f>
        <v>#N/A</v>
      </c>
      <c r="W24" s="225" t="e">
        <f>'dXdata - Monthly'!CN30/100</f>
        <v>#N/A</v>
      </c>
      <c r="X24" s="75"/>
    </row>
    <row r="25" spans="1:24" s="219" customFormat="1" ht="16.5" customHeight="1" x14ac:dyDescent="0.2">
      <c r="A25" s="62">
        <v>22</v>
      </c>
      <c r="B25" s="76" t="s">
        <v>38</v>
      </c>
      <c r="C25" s="71" t="s">
        <v>15</v>
      </c>
      <c r="D25" s="74"/>
      <c r="E25" s="77" t="s">
        <v>39</v>
      </c>
      <c r="F25" s="165">
        <f>'dXdata - Annual'!G31/100</f>
        <v>2.4499999999999997E-2</v>
      </c>
      <c r="G25" s="165">
        <f>'dXdata - Annual'!H31/100</f>
        <v>4.2000000000000003E-2</v>
      </c>
      <c r="H25" s="166">
        <f>'dXdata - Annual'!I31/100</f>
        <v>6.950000000000002E-2</v>
      </c>
      <c r="I25" s="168">
        <f>'dXdata - Monthly'!BZ31/100</f>
        <v>6.4500000000000002E-2</v>
      </c>
      <c r="J25" s="167">
        <f>'dXdata - Monthly'!CA31/100</f>
        <v>6.7000000000000004E-2</v>
      </c>
      <c r="K25" s="167">
        <f>'dXdata - Monthly'!CB31/100</f>
        <v>6.7000000000000004E-2</v>
      </c>
      <c r="L25" s="167">
        <f>'dXdata - Monthly'!CC31/100</f>
        <v>6.7000000000000004E-2</v>
      </c>
      <c r="M25" s="167">
        <f>'dXdata - Monthly'!CD31/100</f>
        <v>6.7000000000000004E-2</v>
      </c>
      <c r="N25" s="167">
        <f>'dXdata - Monthly'!CE31/100</f>
        <v>6.9500000000000006E-2</v>
      </c>
      <c r="O25" s="167">
        <f>'dXdata - Monthly'!CF31/100</f>
        <v>7.2000000000000008E-2</v>
      </c>
      <c r="P25" s="167">
        <f>'dXdata - Monthly'!CG31/100</f>
        <v>7.2000000000000008E-2</v>
      </c>
      <c r="Q25" s="167">
        <f>'dXdata - Monthly'!CH31/100</f>
        <v>7.2000000000000008E-2</v>
      </c>
      <c r="R25" s="167">
        <f>'dXdata - Monthly'!CI31/100</f>
        <v>7.2000000000000008E-2</v>
      </c>
      <c r="S25" s="167">
        <f>'dXdata - Monthly'!CJ31/100</f>
        <v>7.2000000000000008E-2</v>
      </c>
      <c r="T25" s="167">
        <f>'dXdata - Monthly'!CK31/100</f>
        <v>7.2000000000000008E-2</v>
      </c>
      <c r="U25" s="168">
        <f>'dXdata - Monthly'!CL31/100</f>
        <v>7.2000000000000008E-2</v>
      </c>
      <c r="V25" s="167">
        <f>'dXdata - Monthly'!CM31/100</f>
        <v>7.2000000000000008E-2</v>
      </c>
      <c r="W25" s="236">
        <f>'dXdata - Monthly'!CN31/100</f>
        <v>7.2000000000000008E-2</v>
      </c>
      <c r="X25" s="60"/>
    </row>
    <row r="26" spans="1:24" s="219" customFormat="1" ht="16.5" customHeight="1" thickBot="1" x14ac:dyDescent="0.25">
      <c r="A26" s="111">
        <v>23</v>
      </c>
      <c r="B26" s="125" t="s">
        <v>40</v>
      </c>
      <c r="C26" s="126"/>
      <c r="D26" s="127"/>
      <c r="E26" s="128" t="s">
        <v>41</v>
      </c>
      <c r="F26" s="137">
        <f>'dXdata - Annual'!G32/100</f>
        <v>5.0000000000000001E-3</v>
      </c>
      <c r="G26" s="137">
        <f>'dXdata - Annual'!H32/100</f>
        <v>2.2499999999999999E-2</v>
      </c>
      <c r="H26" s="138">
        <f>'dXdata - Annual'!I32/100</f>
        <v>0.05</v>
      </c>
      <c r="I26" s="130">
        <f>'dXdata - Monthly'!BZ32/100</f>
        <v>4.4999999999999998E-2</v>
      </c>
      <c r="J26" s="129">
        <f>'dXdata - Monthly'!CA32/100</f>
        <v>4.7500000000000001E-2</v>
      </c>
      <c r="K26" s="129">
        <f>'dXdata - Monthly'!CB32/100</f>
        <v>4.7500000000000001E-2</v>
      </c>
      <c r="L26" s="129">
        <f>'dXdata - Monthly'!CC32/100</f>
        <v>4.7500000000000001E-2</v>
      </c>
      <c r="M26" s="129">
        <f>'dXdata - Monthly'!CD32/100</f>
        <v>4.7500000000000001E-2</v>
      </c>
      <c r="N26" s="129">
        <f>'dXdata - Monthly'!CE32/100</f>
        <v>0.05</v>
      </c>
      <c r="O26" s="129">
        <f>'dXdata - Monthly'!CF32/100</f>
        <v>5.2499999999999998E-2</v>
      </c>
      <c r="P26" s="129">
        <f>'dXdata - Monthly'!CG32/100</f>
        <v>5.2499999999999998E-2</v>
      </c>
      <c r="Q26" s="129">
        <f>'dXdata - Monthly'!CH32/100</f>
        <v>5.2499999999999998E-2</v>
      </c>
      <c r="R26" s="129">
        <f>'dXdata - Monthly'!CI32/100</f>
        <v>5.2499999999999998E-2</v>
      </c>
      <c r="S26" s="129">
        <f>'dXdata - Monthly'!CJ32/100</f>
        <v>5.2499999999999998E-2</v>
      </c>
      <c r="T26" s="129">
        <f>'dXdata - Monthly'!CK32/100</f>
        <v>5.2499999999999998E-2</v>
      </c>
      <c r="U26" s="130">
        <f>'dXdata - Monthly'!CL32/100</f>
        <v>5.2499999999999998E-2</v>
      </c>
      <c r="V26" s="129">
        <f>'dXdata - Monthly'!CM32/100</f>
        <v>5.2499999999999998E-2</v>
      </c>
      <c r="W26" s="237">
        <f>'dXdata - Monthly'!CN32/100</f>
        <v>5.2499999999999998E-2</v>
      </c>
      <c r="X26" s="60"/>
    </row>
    <row r="27" spans="1:24" s="219" customFormat="1" ht="16.5" customHeight="1" thickBot="1" x14ac:dyDescent="0.25">
      <c r="A27" s="61"/>
      <c r="B27" s="57" t="s">
        <v>42</v>
      </c>
      <c r="C27" s="58"/>
      <c r="D27" s="59"/>
      <c r="E27" s="248" t="s">
        <v>42</v>
      </c>
      <c r="F27" s="249"/>
      <c r="G27" s="249"/>
      <c r="H27" s="249"/>
      <c r="I27" s="250"/>
      <c r="J27" s="250"/>
      <c r="K27" s="250"/>
      <c r="L27" s="250"/>
      <c r="M27" s="250"/>
      <c r="N27" s="250"/>
      <c r="O27" s="250"/>
      <c r="P27" s="250"/>
      <c r="Q27" s="250"/>
      <c r="R27" s="250"/>
      <c r="S27" s="250"/>
      <c r="T27" s="250"/>
      <c r="U27" s="250"/>
      <c r="V27" s="250"/>
      <c r="W27" s="262"/>
      <c r="X27" s="60"/>
    </row>
    <row r="28" spans="1:24" s="219" customFormat="1" ht="16.5" customHeight="1" x14ac:dyDescent="0.2">
      <c r="A28" s="111">
        <v>25</v>
      </c>
      <c r="B28" s="122" t="s">
        <v>43</v>
      </c>
      <c r="C28" s="113" t="s">
        <v>44</v>
      </c>
      <c r="D28" s="114"/>
      <c r="E28" s="123" t="s">
        <v>251</v>
      </c>
      <c r="F28" s="118">
        <f>'dXdata - Annual'!G33</f>
        <v>91.533650999999992</v>
      </c>
      <c r="G28" s="118">
        <f>'dXdata - Annual'!H33</f>
        <v>97.807406</v>
      </c>
      <c r="H28" s="201">
        <f>'dXdata - Annual'!I33</f>
        <v>102.047555</v>
      </c>
      <c r="I28" s="174">
        <f>'dXdata - Monthly'!BZ33</f>
        <v>8.6639130000000009</v>
      </c>
      <c r="J28" s="210">
        <f>'dXdata - Monthly'!CA33</f>
        <v>8.4881630000000001</v>
      </c>
      <c r="K28" s="210">
        <f>'dXdata - Monthly'!CB33</f>
        <v>8.3840500000000002</v>
      </c>
      <c r="L28" s="210">
        <f>'dXdata - Monthly'!CC33</f>
        <v>8.4422289999999993</v>
      </c>
      <c r="M28" s="210">
        <f>'dXdata - Monthly'!CD33</f>
        <v>8.5706670000000003</v>
      </c>
      <c r="N28" s="210">
        <f>'dXdata - Monthly'!CE33</f>
        <v>8.4469550000000009</v>
      </c>
      <c r="O28" s="210">
        <f>'dXdata - Monthly'!CF33</f>
        <v>8.4147449999999999</v>
      </c>
      <c r="P28" s="210">
        <f>'dXdata - Monthly'!CG33</f>
        <v>8.4731360000000002</v>
      </c>
      <c r="Q28" s="210">
        <f>'dXdata - Monthly'!CH33</f>
        <v>8.5323720000000005</v>
      </c>
      <c r="R28" s="210">
        <f>'dXdata - Monthly'!CI33</f>
        <v>8.4984059999999992</v>
      </c>
      <c r="S28" s="210">
        <f>'dXdata - Monthly'!CJ33</f>
        <v>8.5380640000000003</v>
      </c>
      <c r="T28" s="210">
        <f>'dXdata - Monthly'!CK33</f>
        <v>8.5948550000000008</v>
      </c>
      <c r="U28" s="174">
        <f>'dXdata - Monthly'!CL33</f>
        <v>8.5456249999999994</v>
      </c>
      <c r="V28" s="210" t="e">
        <f>'dXdata - Monthly'!CM33</f>
        <v>#N/A</v>
      </c>
      <c r="W28" s="238" t="e">
        <f>'dXdata - Monthly'!CN33</f>
        <v>#N/A</v>
      </c>
      <c r="X28" s="60"/>
    </row>
    <row r="29" spans="1:24" s="219" customFormat="1" ht="16.5" customHeight="1" x14ac:dyDescent="0.2">
      <c r="A29" s="62">
        <v>26</v>
      </c>
      <c r="B29" s="78" t="s">
        <v>45</v>
      </c>
      <c r="C29" s="64" t="s">
        <v>46</v>
      </c>
      <c r="D29" s="65"/>
      <c r="E29" s="77" t="s">
        <v>252</v>
      </c>
      <c r="F29" s="107">
        <f>'dXdata - Annual'!G34</f>
        <v>36.891369254362417</v>
      </c>
      <c r="G29" s="107">
        <f>'dXdata - Annual'!H34</f>
        <v>41.035511692937064</v>
      </c>
      <c r="H29" s="108">
        <f>'dXdata - Annual'!I34</f>
        <v>41.505453226130768</v>
      </c>
      <c r="I29" s="179">
        <f>'dXdata - Monthly'!BZ34</f>
        <v>3.6185840910941054</v>
      </c>
      <c r="J29" s="180">
        <f>'dXdata - Monthly'!CA34</f>
        <v>3.4187922051680957</v>
      </c>
      <c r="K29" s="180">
        <f>'dXdata - Monthly'!CB34</f>
        <v>3.3588130375711951</v>
      </c>
      <c r="L29" s="180">
        <f>'dXdata - Monthly'!CC34</f>
        <v>3.3809412972360726</v>
      </c>
      <c r="M29" s="180">
        <f>'dXdata - Monthly'!CD34</f>
        <v>3.4661013211092202</v>
      </c>
      <c r="N29" s="180">
        <f>'dXdata - Monthly'!CE34</f>
        <v>3.4310309099994898</v>
      </c>
      <c r="O29" s="180">
        <f>'dXdata - Monthly'!CF34</f>
        <v>3.3951194891920076</v>
      </c>
      <c r="P29" s="180">
        <f>'dXdata - Monthly'!CG34</f>
        <v>3.4753646250905357</v>
      </c>
      <c r="Q29" s="180">
        <f>'dXdata - Monthly'!CH34</f>
        <v>3.4814038883747793</v>
      </c>
      <c r="R29" s="180">
        <f>'dXdata - Monthly'!CI34</f>
        <v>3.5457939822541054</v>
      </c>
      <c r="S29" s="180">
        <f>'dXdata - Monthly'!CJ34</f>
        <v>3.4817498062114729</v>
      </c>
      <c r="T29" s="180">
        <f>'dXdata - Monthly'!CK34</f>
        <v>3.4517585728296898</v>
      </c>
      <c r="U29" s="179">
        <f>'dXdata - Monthly'!CL34</f>
        <v>3.4755977890008931</v>
      </c>
      <c r="V29" s="180" t="e">
        <f>'dXdata - Monthly'!CM34</f>
        <v>#N/A</v>
      </c>
      <c r="W29" s="239" t="e">
        <f>'dXdata - Monthly'!CN34</f>
        <v>#N/A</v>
      </c>
      <c r="X29" s="60"/>
    </row>
    <row r="30" spans="1:24" s="223" customFormat="1" ht="16.5" customHeight="1" x14ac:dyDescent="0.2">
      <c r="A30" s="111">
        <v>28</v>
      </c>
      <c r="B30" s="122" t="s">
        <v>47</v>
      </c>
      <c r="C30" s="113" t="s">
        <v>48</v>
      </c>
      <c r="D30" s="114"/>
      <c r="E30" s="190" t="s">
        <v>49</v>
      </c>
      <c r="F30" s="133">
        <f>'dXdata - Annual'!G36</f>
        <v>15017</v>
      </c>
      <c r="G30" s="133">
        <f>'dXdata - Annual'!H36</f>
        <v>17306</v>
      </c>
      <c r="H30" s="134">
        <f>'dXdata - Annual'!I36</f>
        <v>19579</v>
      </c>
      <c r="I30" s="188">
        <f>'dXdata - Monthly'!BZ36</f>
        <v>1295</v>
      </c>
      <c r="J30" s="189">
        <f>'dXdata - Monthly'!CA36</f>
        <v>1238</v>
      </c>
      <c r="K30" s="189">
        <f>'dXdata - Monthly'!CB36</f>
        <v>1094</v>
      </c>
      <c r="L30" s="189">
        <f>'dXdata - Monthly'!CC36</f>
        <v>1164</v>
      </c>
      <c r="M30" s="189">
        <f>'dXdata - Monthly'!CD36</f>
        <v>2076</v>
      </c>
      <c r="N30" s="189">
        <f>'dXdata - Monthly'!CE36</f>
        <v>1239</v>
      </c>
      <c r="O30" s="189">
        <f>'dXdata - Monthly'!CF36</f>
        <v>1621</v>
      </c>
      <c r="P30" s="189">
        <f>'dXdata - Monthly'!CG36</f>
        <v>1680</v>
      </c>
      <c r="Q30" s="189">
        <f>'dXdata - Monthly'!CH36</f>
        <v>2734</v>
      </c>
      <c r="R30" s="189">
        <f>'dXdata - Monthly'!CI36</f>
        <v>2137</v>
      </c>
      <c r="S30" s="189">
        <f>'dXdata - Monthly'!CJ36</f>
        <v>1808</v>
      </c>
      <c r="T30" s="189">
        <f>'dXdata - Monthly'!CK36</f>
        <v>1493</v>
      </c>
      <c r="U30" s="188">
        <f>'dXdata - Monthly'!CL36</f>
        <v>1951</v>
      </c>
      <c r="V30" s="189">
        <f>'dXdata - Monthly'!CM36</f>
        <v>1674</v>
      </c>
      <c r="W30" s="240" t="e">
        <f>'dXdata - Monthly'!CN36</f>
        <v>#N/A</v>
      </c>
      <c r="X30" s="191"/>
    </row>
    <row r="31" spans="1:24" s="219" customFormat="1" ht="16.5" customHeight="1" x14ac:dyDescent="0.2">
      <c r="A31" s="62">
        <v>29</v>
      </c>
      <c r="B31" s="78" t="s">
        <v>50</v>
      </c>
      <c r="C31" s="64" t="s">
        <v>51</v>
      </c>
      <c r="D31" s="65"/>
      <c r="E31" s="77" t="s">
        <v>222</v>
      </c>
      <c r="F31" s="101">
        <f>'dXdata - Annual'!G37</f>
        <v>2731</v>
      </c>
      <c r="G31" s="101">
        <f>'dXdata - Annual'!H37</f>
        <v>2374</v>
      </c>
      <c r="H31" s="109">
        <f>'dXdata - Annual'!I37</f>
        <v>2572</v>
      </c>
      <c r="I31" s="177">
        <f>'dXdata - Monthly'!BZ37</f>
        <v>209</v>
      </c>
      <c r="J31" s="178">
        <f>'dXdata - Monthly'!CA37</f>
        <v>202</v>
      </c>
      <c r="K31" s="178">
        <f>'dXdata - Monthly'!CB37</f>
        <v>244</v>
      </c>
      <c r="L31" s="178">
        <f>'dXdata - Monthly'!CC37</f>
        <v>211</v>
      </c>
      <c r="M31" s="178">
        <f>'dXdata - Monthly'!CD37</f>
        <v>256</v>
      </c>
      <c r="N31" s="178">
        <f>'dXdata - Monthly'!CE37</f>
        <v>200</v>
      </c>
      <c r="O31" s="178">
        <f>'dXdata - Monthly'!CF37</f>
        <v>173</v>
      </c>
      <c r="P31" s="178">
        <f>'dXdata - Monthly'!CG37</f>
        <v>220</v>
      </c>
      <c r="Q31" s="178">
        <f>'dXdata - Monthly'!CH37</f>
        <v>234</v>
      </c>
      <c r="R31" s="178">
        <f>'dXdata - Monthly'!CI37</f>
        <v>212</v>
      </c>
      <c r="S31" s="178">
        <f>'dXdata - Monthly'!CJ37</f>
        <v>237</v>
      </c>
      <c r="T31" s="178">
        <f>'dXdata - Monthly'!CK37</f>
        <v>174</v>
      </c>
      <c r="U31" s="177">
        <f>'dXdata - Monthly'!CL37</f>
        <v>192</v>
      </c>
      <c r="V31" s="178">
        <f>'dXdata - Monthly'!CM37</f>
        <v>203</v>
      </c>
      <c r="W31" s="241" t="e">
        <f>'dXdata - Monthly'!CN37</f>
        <v>#N/A</v>
      </c>
      <c r="X31" s="60"/>
    </row>
    <row r="32" spans="1:24" s="219" customFormat="1" ht="16.5" customHeight="1" x14ac:dyDescent="0.2">
      <c r="A32" s="111">
        <v>31</v>
      </c>
      <c r="B32" s="122" t="s">
        <v>53</v>
      </c>
      <c r="C32" s="113" t="s">
        <v>52</v>
      </c>
      <c r="D32" s="114"/>
      <c r="E32" s="123" t="s">
        <v>254</v>
      </c>
      <c r="F32" s="133">
        <f>'dXdata - Annual'!G38</f>
        <v>27684</v>
      </c>
      <c r="G32" s="133">
        <f>'dXdata - Annual'!H38</f>
        <v>29659</v>
      </c>
      <c r="H32" s="134">
        <f>'dXdata - Annual'!I38</f>
        <v>27410</v>
      </c>
      <c r="I32" s="188">
        <f>'dXdata - Monthly'!BZ38</f>
        <v>1198</v>
      </c>
      <c r="J32" s="189">
        <f>'dXdata - Monthly'!CA38</f>
        <v>1738</v>
      </c>
      <c r="K32" s="189">
        <f>'dXdata - Monthly'!CB38</f>
        <v>2424</v>
      </c>
      <c r="L32" s="189">
        <f>'dXdata - Monthly'!CC38</f>
        <v>2686</v>
      </c>
      <c r="M32" s="189">
        <f>'dXdata - Monthly'!CD38</f>
        <v>3117</v>
      </c>
      <c r="N32" s="189">
        <f>'dXdata - Monthly'!CE38</f>
        <v>3140</v>
      </c>
      <c r="O32" s="189">
        <f>'dXdata - Monthly'!CF38</f>
        <v>2644</v>
      </c>
      <c r="P32" s="189">
        <f>'dXdata - Monthly'!CG38</f>
        <v>2716</v>
      </c>
      <c r="Q32" s="189">
        <f>'dXdata - Monthly'!CH38</f>
        <v>2430</v>
      </c>
      <c r="R32" s="189">
        <f>'dXdata - Monthly'!CI38</f>
        <v>2169</v>
      </c>
      <c r="S32" s="189">
        <f>'dXdata - Monthly'!CJ38</f>
        <v>1783</v>
      </c>
      <c r="T32" s="189">
        <f>'dXdata - Monthly'!CK38</f>
        <v>1365</v>
      </c>
      <c r="U32" s="188">
        <f>'dXdata - Monthly'!CL38</f>
        <v>1649</v>
      </c>
      <c r="V32" s="189">
        <f>'dXdata - Monthly'!CM38</f>
        <v>2135</v>
      </c>
      <c r="W32" s="240">
        <f>'dXdata - Monthly'!CN38</f>
        <v>2664</v>
      </c>
      <c r="X32" s="60"/>
    </row>
    <row r="33" spans="1:24" s="219" customFormat="1" ht="16.5" customHeight="1" x14ac:dyDescent="0.2">
      <c r="A33" s="62">
        <v>32</v>
      </c>
      <c r="B33" s="78" t="s">
        <v>54</v>
      </c>
      <c r="C33" s="64" t="s">
        <v>51</v>
      </c>
      <c r="D33" s="65"/>
      <c r="E33" s="77" t="s">
        <v>253</v>
      </c>
      <c r="F33" s="193">
        <f>'dXdata - Annual'!G40</f>
        <v>73.496694719515759</v>
      </c>
      <c r="G33" s="193">
        <f>'dXdata - Annual'!H40</f>
        <v>76.273627362736278</v>
      </c>
      <c r="H33" s="194">
        <f>'dXdata - Annual'!I40</f>
        <v>80.637665813700394</v>
      </c>
      <c r="I33" s="196">
        <f>'dXdata - Monthly'!BZ40*100</f>
        <v>64.686825053995676</v>
      </c>
      <c r="J33" s="195">
        <f>'dXdata - Monthly'!CA40*100</f>
        <v>72.841575859178548</v>
      </c>
      <c r="K33" s="195">
        <f>'dXdata - Monthly'!CB40*100</f>
        <v>73.144236572118288</v>
      </c>
      <c r="L33" s="195">
        <f>'dXdata - Monthly'!CC40*100</f>
        <v>85.759897828863345</v>
      </c>
      <c r="M33" s="195">
        <f>'dXdata - Monthly'!CD40*100</f>
        <v>85.397260273972591</v>
      </c>
      <c r="N33" s="195">
        <f>'dXdata - Monthly'!CE40*100</f>
        <v>79.715663874079709</v>
      </c>
      <c r="O33" s="195">
        <f>'dXdata - Monthly'!CF40*100</f>
        <v>81.429011395133969</v>
      </c>
      <c r="P33" s="195">
        <f>'dXdata - Monthly'!CG40*100</f>
        <v>86.832853946947907</v>
      </c>
      <c r="Q33" s="195">
        <f>'dXdata - Monthly'!CH40*100</f>
        <v>76.214352867439672</v>
      </c>
      <c r="R33" s="195">
        <f>'dXdata - Monthly'!CI40*100</f>
        <v>80.812220566318928</v>
      </c>
      <c r="S33" s="195">
        <f>'dXdata - Monthly'!CJ40*100</f>
        <v>80.152671755725194</v>
      </c>
      <c r="T33" s="195">
        <f>'dXdata - Monthly'!CK40*100</f>
        <v>109.45512820512822</v>
      </c>
      <c r="U33" s="196">
        <f>'dXdata - Monthly'!CL40*100</f>
        <v>77.211043518951811</v>
      </c>
      <c r="V33" s="195">
        <f>'dXdata - Monthly'!CM40*100</f>
        <v>78.753227591294731</v>
      </c>
      <c r="W33" s="242">
        <f>'dXdata - Monthly'!CN40*100</f>
        <v>83.984867591424972</v>
      </c>
      <c r="X33" s="60"/>
    </row>
    <row r="34" spans="1:24" s="219" customFormat="1" ht="16.5" customHeight="1" thickBot="1" x14ac:dyDescent="0.25">
      <c r="A34" s="111">
        <v>33</v>
      </c>
      <c r="B34" s="125" t="s">
        <v>55</v>
      </c>
      <c r="C34" s="113" t="s">
        <v>44</v>
      </c>
      <c r="D34" s="127"/>
      <c r="E34" s="128" t="s">
        <v>255</v>
      </c>
      <c r="F34" s="154">
        <f>'dXdata - Annual'!G39</f>
        <v>489.97449999999998</v>
      </c>
      <c r="G34" s="154">
        <f>'dXdata - Annual'!H39</f>
        <v>511.47158333333334</v>
      </c>
      <c r="H34" s="155">
        <f>'dXdata - Annual'!I39</f>
        <v>536.82041666666657</v>
      </c>
      <c r="I34" s="157">
        <f>'dXdata - Monthly'!BZ39/1000</f>
        <v>508.51499999999999</v>
      </c>
      <c r="J34" s="156">
        <f>'dXdata - Monthly'!CA39/1000</f>
        <v>506.82299999999998</v>
      </c>
      <c r="K34" s="156">
        <f>'dXdata - Monthly'!CB39/1000</f>
        <v>535.90300000000002</v>
      </c>
      <c r="L34" s="156">
        <f>'dXdata - Monthly'!CC39/1000</f>
        <v>548.58500000000004</v>
      </c>
      <c r="M34" s="156">
        <f>'dXdata - Monthly'!CD39/1000</f>
        <v>552.41200000000003</v>
      </c>
      <c r="N34" s="156">
        <f>'dXdata - Monthly'!CE39/1000</f>
        <v>552.12199999999996</v>
      </c>
      <c r="O34" s="156">
        <f>'dXdata - Monthly'!CF39/1000</f>
        <v>539.73</v>
      </c>
      <c r="P34" s="156">
        <f>'dXdata - Monthly'!CG39/1000</f>
        <v>522.75</v>
      </c>
      <c r="Q34" s="156">
        <f>'dXdata - Monthly'!CH39/1000</f>
        <v>548.68700000000001</v>
      </c>
      <c r="R34" s="156">
        <f>'dXdata - Monthly'!CI39/1000</f>
        <v>546.08500000000004</v>
      </c>
      <c r="S34" s="156">
        <f>'dXdata - Monthly'!CJ39/1000</f>
        <v>539.88699999999994</v>
      </c>
      <c r="T34" s="156">
        <f>'dXdata - Monthly'!CK39/1000</f>
        <v>540.346</v>
      </c>
      <c r="U34" s="157">
        <f>'dXdata - Monthly'!CL39/1000</f>
        <v>569.38900000000001</v>
      </c>
      <c r="V34" s="156">
        <f>'dXdata - Monthly'!CM39/1000</f>
        <v>583.25199999999995</v>
      </c>
      <c r="W34" s="243">
        <f>'dXdata - Monthly'!CN39/1000</f>
        <v>596.19299999999998</v>
      </c>
      <c r="X34" s="60"/>
    </row>
    <row r="35" spans="1:24" s="219" customFormat="1" ht="16.5" customHeight="1" thickBot="1" x14ac:dyDescent="0.25">
      <c r="A35" s="111"/>
      <c r="B35" s="158" t="s">
        <v>56</v>
      </c>
      <c r="C35" s="159"/>
      <c r="D35" s="160"/>
      <c r="E35" s="248" t="s">
        <v>56</v>
      </c>
      <c r="F35" s="249"/>
      <c r="G35" s="249"/>
      <c r="H35" s="249"/>
      <c r="I35" s="250"/>
      <c r="J35" s="250"/>
      <c r="K35" s="250"/>
      <c r="L35" s="250"/>
      <c r="M35" s="250"/>
      <c r="N35" s="250"/>
      <c r="O35" s="250"/>
      <c r="P35" s="250"/>
      <c r="Q35" s="250"/>
      <c r="R35" s="250"/>
      <c r="S35" s="250"/>
      <c r="T35" s="250"/>
      <c r="U35" s="250"/>
      <c r="V35" s="250"/>
      <c r="W35" s="251"/>
      <c r="X35" s="60"/>
    </row>
    <row r="36" spans="1:24" s="224" customFormat="1" ht="16.5" customHeight="1" x14ac:dyDescent="0.2">
      <c r="A36" s="80">
        <v>35</v>
      </c>
      <c r="B36" s="163" t="s">
        <v>57</v>
      </c>
      <c r="C36" s="163" t="s">
        <v>46</v>
      </c>
      <c r="D36" s="164"/>
      <c r="E36" s="82" t="s">
        <v>260</v>
      </c>
      <c r="F36" s="193">
        <f>'dXdata - Annual'!G41</f>
        <v>88.929502555535578</v>
      </c>
      <c r="G36" s="193">
        <f>'dXdata - Annual'!H41</f>
        <v>107.20479247926475</v>
      </c>
      <c r="H36" s="194">
        <f>'dXdata - Annual'!I41</f>
        <v>400.61998211484871</v>
      </c>
      <c r="I36" s="183">
        <f>'dXdata - Monthly'!BZ41</f>
        <v>10.123479114528244</v>
      </c>
      <c r="J36" s="211">
        <f>'dXdata - Monthly'!CA41</f>
        <v>10.186011278916425</v>
      </c>
      <c r="K36" s="211">
        <f>'dXdata - Monthly'!CB41</f>
        <v>40.050084406332672</v>
      </c>
      <c r="L36" s="211">
        <f>'dXdata - Monthly'!CC41</f>
        <v>46.333335860045167</v>
      </c>
      <c r="M36" s="211">
        <f>'dXdata - Monthly'!CD41</f>
        <v>38.695339242318141</v>
      </c>
      <c r="N36" s="211">
        <f>'dXdata - Monthly'!CE41</f>
        <v>32.766673515597383</v>
      </c>
      <c r="O36" s="211">
        <f>'dXdata - Monthly'!CF41</f>
        <v>36.139467949985821</v>
      </c>
      <c r="P36" s="211">
        <f>'dXdata - Monthly'!CG41</f>
        <v>39.333881741739937</v>
      </c>
      <c r="Q36" s="211">
        <f>'dXdata - Monthly'!CH41</f>
        <v>39.528530636016448</v>
      </c>
      <c r="R36" s="211">
        <f>'dXdata - Monthly'!CI41</f>
        <v>39.185402916554615</v>
      </c>
      <c r="S36" s="211">
        <f>'dXdata - Monthly'!CJ41</f>
        <v>35.772855099106039</v>
      </c>
      <c r="T36" s="211">
        <f>'dXdata - Monthly'!CK41</f>
        <v>32.50492035370786</v>
      </c>
      <c r="U36" s="183">
        <f>'dXdata - Monthly'!CL41</f>
        <v>33.594249426080907</v>
      </c>
      <c r="V36" s="211">
        <f>'dXdata - Monthly'!CM41</f>
        <v>36.395575356513852</v>
      </c>
      <c r="W36" s="244" t="e">
        <f>'dXdata - Monthly'!CN41</f>
        <v>#N/A</v>
      </c>
      <c r="X36" s="79"/>
    </row>
    <row r="37" spans="1:24" s="224" customFormat="1" ht="16.5" customHeight="1" x14ac:dyDescent="0.2">
      <c r="A37" s="79">
        <v>36</v>
      </c>
      <c r="B37" s="122" t="s">
        <v>58</v>
      </c>
      <c r="C37" s="122" t="s">
        <v>46</v>
      </c>
      <c r="D37" s="135"/>
      <c r="E37" s="136" t="s">
        <v>217</v>
      </c>
      <c r="F37" s="131">
        <f>'dXdata - Annual'!G42</f>
        <v>86.790747999999994</v>
      </c>
      <c r="G37" s="131">
        <f>'dXdata - Annual'!H42</f>
        <v>108.54391600000002</v>
      </c>
      <c r="H37" s="132">
        <f>'dXdata - Annual'!I42</f>
        <v>104.35750999999999</v>
      </c>
      <c r="I37" s="184">
        <f>'dXdata - Monthly'!BZ42</f>
        <v>9.7279599999999995</v>
      </c>
      <c r="J37" s="185">
        <f>'dXdata - Monthly'!CA42</f>
        <v>8.7417739999999995</v>
      </c>
      <c r="K37" s="185">
        <f>'dXdata - Monthly'!CB42</f>
        <v>9.0854149999999994</v>
      </c>
      <c r="L37" s="185">
        <f>'dXdata - Monthly'!CC42</f>
        <v>8.1608669999999996</v>
      </c>
      <c r="M37" s="185">
        <f>'dXdata - Monthly'!CD42</f>
        <v>8.4667589999999997</v>
      </c>
      <c r="N37" s="185">
        <f>'dXdata - Monthly'!CE42</f>
        <v>7.8825880000000002</v>
      </c>
      <c r="O37" s="185">
        <f>'dXdata - Monthly'!CF42</f>
        <v>8.1974490000000007</v>
      </c>
      <c r="P37" s="185">
        <f>'dXdata - Monthly'!CG42</f>
        <v>8.7108489999999996</v>
      </c>
      <c r="Q37" s="185">
        <f>'dXdata - Monthly'!CH42</f>
        <v>9.1721869999999992</v>
      </c>
      <c r="R37" s="185">
        <f>'dXdata - Monthly'!CI42</f>
        <v>8.6593280000000004</v>
      </c>
      <c r="S37" s="185">
        <f>'dXdata - Monthly'!CJ42</f>
        <v>8.7455970000000001</v>
      </c>
      <c r="T37" s="185">
        <f>'dXdata - Monthly'!CK42</f>
        <v>8.806737</v>
      </c>
      <c r="U37" s="184">
        <f>'dXdata - Monthly'!CL42</f>
        <v>8.4793939999999992</v>
      </c>
      <c r="V37" s="185">
        <f>'dXdata - Monthly'!CM42</f>
        <v>8.8283070000000006</v>
      </c>
      <c r="W37" s="245" t="e">
        <f>'dXdata - Monthly'!CN42</f>
        <v>#N/A</v>
      </c>
      <c r="X37" s="79"/>
    </row>
    <row r="38" spans="1:24" s="224" customFormat="1" ht="16.5" customHeight="1" x14ac:dyDescent="0.2">
      <c r="A38" s="80">
        <v>39</v>
      </c>
      <c r="B38" s="78" t="s">
        <v>59</v>
      </c>
      <c r="C38" s="78" t="s">
        <v>48</v>
      </c>
      <c r="D38" s="81"/>
      <c r="E38" s="82" t="s">
        <v>218</v>
      </c>
      <c r="F38" s="101">
        <f>'dXdata - Annual'!G45</f>
        <v>88</v>
      </c>
      <c r="G38" s="101">
        <f>'dXdata - Annual'!H45</f>
        <v>133</v>
      </c>
      <c r="H38" s="109">
        <f>'dXdata - Annual'!I45</f>
        <v>142</v>
      </c>
      <c r="I38" s="181">
        <f>'dXdata - Monthly'!BZ45</f>
        <v>9</v>
      </c>
      <c r="J38" s="182">
        <f>'dXdata - Monthly'!CA45</f>
        <v>16</v>
      </c>
      <c r="K38" s="182">
        <f>'dXdata - Monthly'!CB45</f>
        <v>14</v>
      </c>
      <c r="L38" s="182">
        <f>'dXdata - Monthly'!CC45</f>
        <v>10</v>
      </c>
      <c r="M38" s="182">
        <f>'dXdata - Monthly'!CD45</f>
        <v>12</v>
      </c>
      <c r="N38" s="182">
        <f>'dXdata - Monthly'!CE45</f>
        <v>11</v>
      </c>
      <c r="O38" s="182">
        <f>'dXdata - Monthly'!CF45</f>
        <v>12</v>
      </c>
      <c r="P38" s="182">
        <f>'dXdata - Monthly'!CG45</f>
        <v>8</v>
      </c>
      <c r="Q38" s="182">
        <f>'dXdata - Monthly'!CH45</f>
        <v>10</v>
      </c>
      <c r="R38" s="182">
        <f>'dXdata - Monthly'!CI45</f>
        <v>12</v>
      </c>
      <c r="S38" s="182">
        <f>'dXdata - Monthly'!CJ45</f>
        <v>16</v>
      </c>
      <c r="T38" s="182">
        <f>'dXdata - Monthly'!CK45</f>
        <v>12</v>
      </c>
      <c r="U38" s="181">
        <f>'dXdata - Monthly'!CL45</f>
        <v>17</v>
      </c>
      <c r="V38" s="182">
        <f>'dXdata - Monthly'!CM45</f>
        <v>21</v>
      </c>
      <c r="W38" s="246" t="e">
        <f>'dXdata - Monthly'!CN45</f>
        <v>#N/A</v>
      </c>
      <c r="X38" s="79"/>
    </row>
    <row r="39" spans="1:24" s="224" customFormat="1" ht="16.5" customHeight="1" thickBot="1" x14ac:dyDescent="0.25">
      <c r="A39" s="79">
        <v>41</v>
      </c>
      <c r="B39" s="161" t="s">
        <v>60</v>
      </c>
      <c r="C39" s="161" t="s">
        <v>52</v>
      </c>
      <c r="D39" s="162"/>
      <c r="E39" s="162" t="s">
        <v>261</v>
      </c>
      <c r="F39" s="154">
        <f>'dXdata - Annual'!G46</f>
        <v>5621.8969361600002</v>
      </c>
      <c r="G39" s="154">
        <f>'dXdata - Annual'!H46</f>
        <v>5699.9810501100001</v>
      </c>
      <c r="H39" s="155">
        <f>'dXdata - Annual'!I46</f>
        <v>5977.4565074999991</v>
      </c>
      <c r="I39" s="186">
        <f>'dXdata - Monthly'!BZ46</f>
        <v>324.32084199000002</v>
      </c>
      <c r="J39" s="187">
        <f>'dXdata - Monthly'!CA46</f>
        <v>399.24400833000004</v>
      </c>
      <c r="K39" s="187">
        <f>'dXdata - Monthly'!CB46</f>
        <v>482.65013915999998</v>
      </c>
      <c r="L39" s="187">
        <f>'dXdata - Monthly'!CC46</f>
        <v>522.60897854999996</v>
      </c>
      <c r="M39" s="187">
        <f>'dXdata - Monthly'!CD46</f>
        <v>590.32490079000002</v>
      </c>
      <c r="N39" s="187">
        <f>'dXdata - Monthly'!CE46</f>
        <v>479.79944751999994</v>
      </c>
      <c r="O39" s="187">
        <f>'dXdata - Monthly'!CF46</f>
        <v>456.31844507</v>
      </c>
      <c r="P39" s="187">
        <f>'dXdata - Monthly'!CG46</f>
        <v>773.80298334000008</v>
      </c>
      <c r="Q39" s="187">
        <f>'dXdata - Monthly'!CH46</f>
        <v>529.15627608000011</v>
      </c>
      <c r="R39" s="187">
        <f>'dXdata - Monthly'!CI46</f>
        <v>460.60861946</v>
      </c>
      <c r="S39" s="187">
        <f>'dXdata - Monthly'!CJ46</f>
        <v>516.6306328899999</v>
      </c>
      <c r="T39" s="187">
        <f>'dXdata - Monthly'!CK46</f>
        <v>441.99123431999999</v>
      </c>
      <c r="U39" s="186">
        <f>'dXdata - Monthly'!CL46</f>
        <v>446.17613766999995</v>
      </c>
      <c r="V39" s="187">
        <f>'dXdata - Monthly'!CM46</f>
        <v>659.40177079</v>
      </c>
      <c r="W39" s="247">
        <f>'dXdata - Monthly'!CN46</f>
        <v>661.91009249000001</v>
      </c>
      <c r="X39" s="79"/>
    </row>
    <row r="40" spans="1:24" s="218" customFormat="1" ht="27.75" customHeight="1" x14ac:dyDescent="0.2">
      <c r="A40" s="4"/>
      <c r="B40" s="212"/>
      <c r="C40" s="213"/>
      <c r="D40" s="213"/>
      <c r="E40" s="265" t="s">
        <v>250</v>
      </c>
      <c r="F40" s="265"/>
      <c r="G40" s="265"/>
      <c r="H40" s="265"/>
      <c r="I40" s="265"/>
      <c r="J40" s="265"/>
      <c r="K40" s="265"/>
      <c r="L40" s="265"/>
      <c r="M40" s="265"/>
      <c r="N40" s="265"/>
      <c r="O40" s="265"/>
      <c r="P40" s="265"/>
      <c r="Q40" s="265"/>
      <c r="R40" s="265"/>
      <c r="S40" s="265"/>
      <c r="T40" s="265"/>
      <c r="U40" s="265"/>
      <c r="V40" s="265"/>
      <c r="W40" s="265"/>
      <c r="X40" s="54"/>
    </row>
    <row r="41" spans="1:24" s="218" customFormat="1" ht="12.75" customHeight="1" x14ac:dyDescent="0.25">
      <c r="A41" s="4"/>
      <c r="B41" s="212"/>
      <c r="C41" s="213"/>
      <c r="D41" s="213"/>
      <c r="E41" s="54" t="s">
        <v>258</v>
      </c>
      <c r="F41" s="97"/>
      <c r="G41" s="97"/>
      <c r="H41" s="97"/>
      <c r="I41" s="97"/>
      <c r="J41" s="97"/>
      <c r="K41" s="97"/>
      <c r="L41" s="97"/>
      <c r="M41" s="97"/>
      <c r="N41" s="97"/>
      <c r="O41" s="97"/>
      <c r="P41" s="97"/>
      <c r="Q41" s="97"/>
      <c r="R41" s="97"/>
      <c r="S41" s="97"/>
      <c r="T41" s="97"/>
      <c r="U41" s="97"/>
      <c r="V41" s="97"/>
      <c r="W41" s="97"/>
      <c r="X41" s="54"/>
    </row>
    <row r="42" spans="1:24" s="218" customFormat="1" x14ac:dyDescent="0.25">
      <c r="A42" s="4"/>
      <c r="B42" s="212"/>
      <c r="C42" s="213"/>
      <c r="D42" s="213"/>
      <c r="E42" s="54" t="s">
        <v>221</v>
      </c>
      <c r="F42" s="97"/>
      <c r="G42" s="97"/>
      <c r="H42" s="97"/>
      <c r="I42" s="97"/>
      <c r="J42" s="97"/>
      <c r="K42" s="97"/>
      <c r="L42" s="97"/>
      <c r="M42" s="97"/>
      <c r="N42" s="97"/>
      <c r="O42" s="97"/>
      <c r="P42" s="97"/>
      <c r="Q42" s="97"/>
      <c r="R42" s="97"/>
      <c r="S42" s="97"/>
      <c r="T42" s="97"/>
      <c r="U42" s="97"/>
      <c r="V42" s="97"/>
      <c r="W42" s="97"/>
      <c r="X42" s="54"/>
    </row>
    <row r="43" spans="1:24" s="218" customFormat="1" x14ac:dyDescent="0.25">
      <c r="A43" s="4"/>
      <c r="B43" s="212"/>
      <c r="C43" s="213"/>
      <c r="D43" s="213"/>
      <c r="E43" s="54" t="s">
        <v>61</v>
      </c>
      <c r="F43" s="97"/>
      <c r="G43" s="97"/>
      <c r="H43" s="97"/>
      <c r="I43" s="97"/>
      <c r="J43" s="97"/>
      <c r="K43" s="97"/>
      <c r="L43" s="97"/>
      <c r="M43" s="97"/>
      <c r="N43" s="97"/>
      <c r="O43" s="97"/>
      <c r="P43" s="97"/>
      <c r="Q43" s="97"/>
      <c r="R43" s="97"/>
      <c r="S43" s="97"/>
      <c r="T43" s="97"/>
      <c r="U43" s="97"/>
      <c r="V43" s="97"/>
      <c r="W43" s="97"/>
      <c r="X43" s="54"/>
    </row>
    <row r="44" spans="1:24" s="218" customFormat="1" x14ac:dyDescent="0.25">
      <c r="A44" s="4"/>
      <c r="B44" s="212"/>
      <c r="C44" s="213"/>
      <c r="D44" s="213"/>
      <c r="E44" s="214" t="s">
        <v>223</v>
      </c>
      <c r="F44" s="215"/>
      <c r="G44" s="215"/>
      <c r="H44" s="215"/>
      <c r="I44" s="97"/>
      <c r="J44" s="97"/>
      <c r="K44" s="97"/>
      <c r="L44" s="97"/>
      <c r="M44" s="97"/>
      <c r="N44" s="97"/>
      <c r="O44" s="97"/>
      <c r="P44" s="97"/>
      <c r="Q44" s="97"/>
      <c r="R44" s="97"/>
      <c r="S44" s="97"/>
      <c r="T44" s="97"/>
      <c r="U44" s="97"/>
      <c r="V44" s="97"/>
      <c r="W44" s="97"/>
      <c r="X44" s="54"/>
    </row>
    <row r="45" spans="1:24" s="218" customFormat="1" x14ac:dyDescent="0.25">
      <c r="A45" s="4"/>
      <c r="B45" s="212"/>
      <c r="C45" s="213"/>
      <c r="D45" s="213"/>
      <c r="E45" s="214" t="s">
        <v>225</v>
      </c>
      <c r="F45" s="215"/>
      <c r="G45" s="215"/>
      <c r="H45" s="215"/>
      <c r="I45" s="97"/>
      <c r="J45" s="97"/>
      <c r="K45" s="97"/>
      <c r="L45" s="97"/>
      <c r="M45" s="97"/>
      <c r="N45" s="97"/>
      <c r="O45" s="97"/>
      <c r="P45" s="97"/>
      <c r="Q45" s="97"/>
      <c r="R45" s="97"/>
      <c r="S45" s="97"/>
      <c r="T45" s="97"/>
      <c r="U45" s="97"/>
      <c r="V45" s="97"/>
      <c r="W45" s="97"/>
      <c r="X45" s="54"/>
    </row>
    <row r="46" spans="1:24" s="218" customFormat="1" ht="24" customHeight="1" x14ac:dyDescent="0.25">
      <c r="A46" s="4"/>
      <c r="B46" s="212"/>
      <c r="C46" s="213"/>
      <c r="D46" s="213"/>
      <c r="E46" s="264" t="s">
        <v>229</v>
      </c>
      <c r="F46" s="264"/>
      <c r="G46" s="264"/>
      <c r="H46" s="264"/>
      <c r="I46" s="264"/>
      <c r="J46" s="264"/>
      <c r="K46" s="264"/>
      <c r="L46" s="264"/>
      <c r="M46" s="264"/>
      <c r="N46" s="264"/>
      <c r="O46" s="264"/>
      <c r="P46" s="264"/>
      <c r="Q46" s="264"/>
      <c r="R46" s="264"/>
      <c r="S46" s="264"/>
      <c r="T46" s="264"/>
      <c r="U46" s="264"/>
      <c r="V46" s="264"/>
      <c r="W46" s="264"/>
      <c r="X46" s="54"/>
    </row>
    <row r="47" spans="1:24" s="218" customFormat="1" ht="12" customHeight="1" x14ac:dyDescent="0.25">
      <c r="A47" s="4"/>
      <c r="B47" s="212"/>
      <c r="C47" s="213"/>
      <c r="D47" s="213"/>
      <c r="E47" s="264" t="s">
        <v>238</v>
      </c>
      <c r="F47" s="264"/>
      <c r="G47" s="264"/>
      <c r="H47" s="264"/>
      <c r="I47" s="198"/>
      <c r="J47" s="198"/>
      <c r="K47" s="198"/>
      <c r="L47" s="198"/>
      <c r="M47" s="198"/>
      <c r="N47" s="198"/>
      <c r="O47" s="198"/>
      <c r="P47" s="198"/>
      <c r="Q47" s="198"/>
      <c r="R47" s="198"/>
      <c r="S47" s="198"/>
      <c r="T47" s="198"/>
      <c r="U47" s="198"/>
      <c r="V47" s="198"/>
      <c r="W47" s="198"/>
      <c r="X47" s="54"/>
    </row>
    <row r="48" spans="1:24" s="218" customFormat="1" ht="19.5" customHeight="1" x14ac:dyDescent="0.25">
      <c r="A48" s="4"/>
      <c r="B48" s="212"/>
      <c r="C48" s="213"/>
      <c r="D48" s="213"/>
      <c r="E48" s="264" t="s">
        <v>257</v>
      </c>
      <c r="F48" s="264"/>
      <c r="G48" s="264"/>
      <c r="H48" s="264"/>
      <c r="I48" s="264"/>
      <c r="J48" s="264"/>
      <c r="K48" s="264"/>
      <c r="L48" s="264"/>
      <c r="M48" s="264"/>
      <c r="N48" s="264"/>
      <c r="O48" s="264"/>
      <c r="P48" s="264"/>
      <c r="Q48" s="264"/>
      <c r="R48" s="264"/>
      <c r="S48" s="264"/>
      <c r="T48" s="264"/>
      <c r="U48" s="264"/>
      <c r="V48" s="264"/>
      <c r="W48" s="264"/>
      <c r="X48" s="54"/>
    </row>
    <row r="49" spans="1:24" s="218" customFormat="1" x14ac:dyDescent="0.25">
      <c r="A49" s="4"/>
      <c r="B49" s="212"/>
      <c r="C49" s="213"/>
      <c r="D49" s="213"/>
      <c r="E49" s="264" t="s">
        <v>256</v>
      </c>
      <c r="F49" s="264"/>
      <c r="G49" s="264"/>
      <c r="H49" s="264"/>
      <c r="I49" s="198"/>
      <c r="J49" s="198"/>
      <c r="K49" s="198"/>
      <c r="L49" s="198"/>
      <c r="M49" s="198"/>
      <c r="N49" s="198"/>
      <c r="O49" s="198"/>
      <c r="P49" s="198"/>
      <c r="Q49" s="198"/>
      <c r="R49" s="198"/>
      <c r="S49" s="198"/>
      <c r="T49" s="198"/>
      <c r="U49" s="198"/>
      <c r="V49" s="198"/>
      <c r="W49" s="198"/>
      <c r="X49" s="54"/>
    </row>
    <row r="50" spans="1:24" s="218" customFormat="1" x14ac:dyDescent="0.25">
      <c r="A50" s="4"/>
      <c r="B50" s="212"/>
      <c r="C50" s="213"/>
      <c r="D50" s="213"/>
      <c r="E50" s="264" t="s">
        <v>259</v>
      </c>
      <c r="F50" s="264"/>
      <c r="G50" s="264"/>
      <c r="H50" s="264"/>
      <c r="I50" s="264"/>
      <c r="J50" s="264"/>
      <c r="K50" s="264"/>
      <c r="L50" s="264"/>
      <c r="M50" s="264"/>
      <c r="N50" s="264"/>
      <c r="O50" s="264"/>
      <c r="P50" s="264"/>
      <c r="Q50" s="264"/>
      <c r="R50" s="264"/>
      <c r="S50" s="264"/>
      <c r="T50" s="264"/>
      <c r="U50" s="264"/>
      <c r="V50" s="264"/>
      <c r="W50" s="264"/>
      <c r="X50" s="54"/>
    </row>
    <row r="51" spans="1:24" s="218" customFormat="1" x14ac:dyDescent="0.25">
      <c r="A51" s="4"/>
      <c r="B51" s="212"/>
      <c r="C51" s="213"/>
      <c r="D51" s="213"/>
      <c r="E51" s="264" t="s">
        <v>262</v>
      </c>
      <c r="F51" s="264"/>
      <c r="G51" s="264"/>
      <c r="H51" s="264"/>
      <c r="I51" s="264"/>
      <c r="J51" s="264"/>
      <c r="K51" s="264"/>
      <c r="L51" s="264"/>
      <c r="M51" s="264"/>
      <c r="N51" s="264"/>
      <c r="O51" s="264"/>
      <c r="P51" s="264"/>
      <c r="Q51" s="264"/>
      <c r="R51" s="264"/>
      <c r="S51" s="264"/>
      <c r="T51" s="264"/>
      <c r="U51" s="264"/>
      <c r="V51" s="264"/>
      <c r="W51" s="264"/>
      <c r="X51" s="54"/>
    </row>
    <row r="52" spans="1:24" s="218" customFormat="1" x14ac:dyDescent="0.25">
      <c r="A52" s="4"/>
      <c r="B52" s="212"/>
      <c r="C52" s="213"/>
      <c r="D52" s="213"/>
      <c r="E52" s="54" t="s">
        <v>247</v>
      </c>
      <c r="F52" s="97"/>
      <c r="G52" s="97"/>
      <c r="H52" s="97"/>
      <c r="I52" s="97"/>
      <c r="J52" s="97"/>
      <c r="K52" s="97"/>
      <c r="L52" s="97"/>
      <c r="M52" s="97"/>
      <c r="N52" s="97"/>
      <c r="O52" s="97"/>
      <c r="P52" s="97"/>
      <c r="Q52" s="97"/>
      <c r="R52" s="97"/>
      <c r="S52" s="97"/>
      <c r="T52" s="97"/>
      <c r="U52" s="97"/>
      <c r="V52" s="97"/>
      <c r="W52" s="97"/>
      <c r="X52" s="54"/>
    </row>
    <row r="59" spans="1:24" x14ac:dyDescent="0.2">
      <c r="E59" s="13"/>
    </row>
  </sheetData>
  <sheetProtection algorithmName="SHA-512" hashValue="Oh0zGDaq+Svolnts4YP5MGQZUxRWajuVx7tSjb0fUBB1m7pHJa/ha3b8yfg1i5qJIRnP5R2hXPFhOHRfNBV+fg==" saltValue="Rc4cKMUbFD3J0v8UnV5S7w==" spinCount="100000" sheet="1" objects="1" scenarios="1"/>
  <mergeCells count="7">
    <mergeCell ref="E51:W51"/>
    <mergeCell ref="E49:H49"/>
    <mergeCell ref="E40:W40"/>
    <mergeCell ref="E46:W46"/>
    <mergeCell ref="E47:H47"/>
    <mergeCell ref="E48:W48"/>
    <mergeCell ref="E50:W50"/>
  </mergeCells>
  <pageMargins left="0.7" right="0.7" top="0.75" bottom="0.75" header="0.3" footer="0.3"/>
  <pageSetup orientation="portrait" horizontalDpi="1200" verticalDpi="1200" r:id="rId1"/>
  <ignoredErrors>
    <ignoredError sqref="G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39" customWidth="1"/>
    <col min="2" max="26" width="10.7109375" style="139" customWidth="1"/>
    <col min="27" max="27" width="6.7109375" style="139" customWidth="1"/>
    <col min="28" max="28" width="5.140625" style="139" customWidth="1"/>
    <col min="29" max="29" width="4.140625" style="139" customWidth="1"/>
    <col min="30" max="128" width="0" style="141" hidden="1" customWidth="1"/>
    <col min="129" max="16384" width="10.7109375" style="139" hidden="1"/>
  </cols>
  <sheetData>
    <row r="1" spans="1:128" ht="33.75" x14ac:dyDescent="0.5">
      <c r="A1" s="266" t="str">
        <f ca="1">TEXT(TODAY()-30,"MMMM yyyy")</f>
        <v>March 2024</v>
      </c>
      <c r="B1" s="266"/>
      <c r="C1" s="266"/>
      <c r="D1" s="266"/>
      <c r="E1" s="266"/>
      <c r="S1" s="140" t="e">
        <f>Table!#REF!</f>
        <v>#REF!</v>
      </c>
    </row>
    <row r="2" spans="1:128" ht="61.5" x14ac:dyDescent="0.9">
      <c r="A2" s="142" t="s">
        <v>0</v>
      </c>
    </row>
    <row r="3" spans="1:128" s="145" customFormat="1" ht="36" x14ac:dyDescent="0.55000000000000004">
      <c r="A3" s="143" t="s">
        <v>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45" customFormat="1" ht="36" x14ac:dyDescent="0.55000000000000004">
      <c r="A68" s="143" t="s">
        <v>19</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45" customFormat="1" ht="36" x14ac:dyDescent="0.55000000000000004">
      <c r="A112" s="143" t="s">
        <v>24</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45" customFormat="1" ht="36" x14ac:dyDescent="0.55000000000000004">
      <c r="A157" s="143" t="s">
        <v>36</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45" customFormat="1" ht="36" x14ac:dyDescent="0.55000000000000004">
      <c r="A200" s="143" t="s">
        <v>42</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45" customFormat="1" ht="36" x14ac:dyDescent="0.55000000000000004">
      <c r="A262" s="143" t="s">
        <v>56</v>
      </c>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c r="BO262" s="141"/>
      <c r="BP262" s="141"/>
      <c r="BQ262" s="141"/>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45" customFormat="1" ht="21" x14ac:dyDescent="0.35">
      <c r="A330" s="146" t="s">
        <v>215</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row>
    <row r="331" spans="1:128" s="145" customFormat="1" ht="21" x14ac:dyDescent="0.3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5" workbookViewId="0">
      <selection activeCell="H45" sqref="H45"/>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1233" s="15" customFormat="1" ht="18.75" x14ac:dyDescent="0.3">
      <c r="A1" s="14" t="s">
        <v>62</v>
      </c>
    </row>
    <row r="2" spans="1:1233" s="18" customFormat="1" ht="24.95" customHeight="1" x14ac:dyDescent="0.25">
      <c r="A2" s="16"/>
      <c r="B2" s="17" t="s">
        <v>63</v>
      </c>
      <c r="D2" s="19"/>
      <c r="E2" s="20"/>
      <c r="F2" s="20"/>
    </row>
    <row r="3" spans="1:1233" s="22" customFormat="1" x14ac:dyDescent="0.2">
      <c r="A3" s="21" t="s">
        <v>71</v>
      </c>
      <c r="E3" s="23"/>
    </row>
    <row r="4" spans="1:1233" s="22" customFormat="1" ht="11.25" x14ac:dyDescent="0.15">
      <c r="A4" s="21" t="s">
        <v>64</v>
      </c>
      <c r="B4" s="24" t="s">
        <v>72</v>
      </c>
    </row>
    <row r="5" spans="1:1233" s="22" customFormat="1" ht="11.25" x14ac:dyDescent="0.15">
      <c r="A5" s="21" t="s">
        <v>65</v>
      </c>
      <c r="B5" s="24" t="s">
        <v>147</v>
      </c>
    </row>
    <row r="6" spans="1:1233" s="22" customFormat="1" ht="11.25" x14ac:dyDescent="0.15">
      <c r="A6" s="21" t="s">
        <v>88</v>
      </c>
      <c r="B6" s="24" t="s">
        <v>89</v>
      </c>
      <c r="G6" s="25"/>
    </row>
    <row r="7" spans="1:1233"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1233" s="29" customFormat="1" ht="11.25" x14ac:dyDescent="0.15">
      <c r="A8" s="28"/>
    </row>
    <row r="9" spans="1:1233" s="30" customFormat="1" x14ac:dyDescent="0.2"/>
    <row r="10" spans="1:1233" s="18" customFormat="1" ht="24.95" customHeight="1" x14ac:dyDescent="0.2">
      <c r="A10" s="31"/>
      <c r="B10" s="17" t="s">
        <v>67</v>
      </c>
      <c r="D10" s="19"/>
      <c r="E10" s="20"/>
      <c r="F10" s="20"/>
    </row>
    <row r="11" spans="1:1233" s="34" customFormat="1" ht="12" x14ac:dyDescent="0.25">
      <c r="A11" s="32"/>
      <c r="B11" s="33"/>
    </row>
    <row r="12" spans="1:1233" s="83" customFormat="1" x14ac:dyDescent="0.2">
      <c r="A12" s="84" t="s">
        <v>148</v>
      </c>
      <c r="B12" s="84"/>
      <c r="C12" s="84" t="s">
        <v>51</v>
      </c>
      <c r="D12" s="84" t="s">
        <v>149</v>
      </c>
      <c r="E12" s="85" t="s">
        <v>150</v>
      </c>
      <c r="F12" s="89">
        <v>42736</v>
      </c>
      <c r="G12" s="89">
        <v>42767</v>
      </c>
      <c r="H12" s="89">
        <v>42795</v>
      </c>
      <c r="I12" s="89">
        <v>42826</v>
      </c>
      <c r="J12" s="89">
        <v>42856</v>
      </c>
      <c r="K12" s="89">
        <v>42887</v>
      </c>
      <c r="L12" s="89">
        <v>42917</v>
      </c>
      <c r="M12" s="89">
        <v>42948</v>
      </c>
      <c r="N12" s="89">
        <v>42979</v>
      </c>
      <c r="O12" s="89">
        <v>43009</v>
      </c>
      <c r="P12" s="89">
        <v>43040</v>
      </c>
      <c r="Q12" s="89">
        <v>43070</v>
      </c>
      <c r="R12" s="89">
        <v>43101</v>
      </c>
      <c r="S12" s="89">
        <v>43132</v>
      </c>
      <c r="T12" s="89">
        <v>43160</v>
      </c>
      <c r="U12" s="89">
        <v>43191</v>
      </c>
      <c r="V12" s="89">
        <v>43221</v>
      </c>
      <c r="W12" s="89">
        <v>43252</v>
      </c>
      <c r="X12" s="89">
        <v>43282</v>
      </c>
      <c r="Y12" s="89">
        <v>43313</v>
      </c>
      <c r="Z12" s="89">
        <v>43344</v>
      </c>
      <c r="AA12" s="89">
        <v>43374</v>
      </c>
      <c r="AB12" s="89">
        <v>43405</v>
      </c>
      <c r="AC12" s="89">
        <v>43435</v>
      </c>
      <c r="AD12" s="89">
        <v>43466</v>
      </c>
      <c r="AE12" s="89">
        <v>43497</v>
      </c>
      <c r="AF12" s="89">
        <v>43525</v>
      </c>
      <c r="AG12" s="89">
        <v>43556</v>
      </c>
      <c r="AH12" s="89">
        <v>43586</v>
      </c>
      <c r="AI12" s="89">
        <v>43617</v>
      </c>
      <c r="AJ12" s="89">
        <v>43647</v>
      </c>
      <c r="AK12" s="89">
        <v>43678</v>
      </c>
      <c r="AL12" s="89">
        <v>43709</v>
      </c>
      <c r="AM12" s="89">
        <v>43739</v>
      </c>
      <c r="AN12" s="89">
        <v>43770</v>
      </c>
      <c r="AO12" s="89">
        <v>43800</v>
      </c>
      <c r="AP12" s="89">
        <v>43831</v>
      </c>
      <c r="AQ12" s="89">
        <v>43862</v>
      </c>
      <c r="AR12" s="89">
        <v>43891</v>
      </c>
      <c r="AS12" s="89">
        <v>43922</v>
      </c>
      <c r="AT12" s="89">
        <v>43952</v>
      </c>
      <c r="AU12" s="89">
        <v>43983</v>
      </c>
      <c r="AV12" s="89">
        <v>44013</v>
      </c>
      <c r="AW12" s="89">
        <v>44044</v>
      </c>
      <c r="AX12" s="89">
        <v>44075</v>
      </c>
      <c r="AY12" s="89">
        <v>44105</v>
      </c>
      <c r="AZ12" s="89">
        <v>44136</v>
      </c>
      <c r="BA12" s="89">
        <v>44166</v>
      </c>
      <c r="BB12" s="89">
        <v>44197</v>
      </c>
      <c r="BC12" s="89">
        <v>44228</v>
      </c>
      <c r="BD12" s="89">
        <v>44256</v>
      </c>
      <c r="BE12" s="89">
        <v>44287</v>
      </c>
      <c r="BF12" s="89">
        <v>44317</v>
      </c>
      <c r="BG12" s="89">
        <v>44348</v>
      </c>
      <c r="BH12" s="89">
        <v>44378</v>
      </c>
      <c r="BI12" s="89">
        <v>44409</v>
      </c>
      <c r="BJ12" s="89">
        <v>44440</v>
      </c>
      <c r="BK12" s="89">
        <v>44470</v>
      </c>
      <c r="BL12" s="89">
        <v>44501</v>
      </c>
      <c r="BM12" s="89">
        <v>44531</v>
      </c>
      <c r="BN12" s="89">
        <v>44562</v>
      </c>
      <c r="BO12" s="89">
        <v>44593</v>
      </c>
      <c r="BP12" s="89">
        <v>44621</v>
      </c>
      <c r="BQ12" s="89">
        <v>44652</v>
      </c>
      <c r="BR12" s="89">
        <v>44682</v>
      </c>
      <c r="BS12" s="89">
        <v>44713</v>
      </c>
      <c r="BT12" s="89">
        <v>44743</v>
      </c>
      <c r="BU12" s="89">
        <v>44774</v>
      </c>
      <c r="BV12" s="89">
        <v>44805</v>
      </c>
      <c r="BW12" s="89">
        <v>44835</v>
      </c>
      <c r="BX12" s="89">
        <v>44866</v>
      </c>
      <c r="BY12" s="89">
        <v>44896</v>
      </c>
      <c r="BZ12" s="89">
        <v>44927</v>
      </c>
      <c r="CA12" s="89">
        <v>44958</v>
      </c>
      <c r="CB12" s="89">
        <v>44986</v>
      </c>
      <c r="CC12" s="89">
        <v>45017</v>
      </c>
      <c r="CD12" s="89">
        <v>45047</v>
      </c>
      <c r="CE12" s="89">
        <v>45078</v>
      </c>
      <c r="CF12" s="89">
        <v>45108</v>
      </c>
      <c r="CG12" s="89">
        <v>45139</v>
      </c>
      <c r="CH12" s="89">
        <v>45170</v>
      </c>
      <c r="CI12" s="89">
        <v>45200</v>
      </c>
      <c r="CJ12" s="89">
        <v>45231</v>
      </c>
      <c r="CK12" s="89">
        <v>45261</v>
      </c>
      <c r="CL12" s="89">
        <v>45292</v>
      </c>
      <c r="CM12" s="89">
        <v>45323</v>
      </c>
      <c r="CN12" s="89">
        <v>45352</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row>
    <row r="13" spans="1:1233" x14ac:dyDescent="0.2">
      <c r="E13" s="86"/>
    </row>
    <row r="14" spans="1:1233" x14ac:dyDescent="0.2">
      <c r="A14" s="41" t="s">
        <v>116</v>
      </c>
      <c r="C14" s="41" t="s">
        <v>15</v>
      </c>
      <c r="D14" s="87" t="s">
        <v>81</v>
      </c>
      <c r="E14" s="86">
        <v>45398</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v>3.6872218690400471</v>
      </c>
      <c r="CC14" s="50">
        <v>4.8765041165294454</v>
      </c>
      <c r="CD14" s="50">
        <v>3.4934497816593746</v>
      </c>
      <c r="CE14" s="50">
        <v>2.0270270270270174</v>
      </c>
      <c r="CF14" s="50">
        <v>3.3783783783783772</v>
      </c>
      <c r="CG14" s="50">
        <v>4.8327137546468224</v>
      </c>
      <c r="CH14" s="50">
        <v>4.3990086741016121</v>
      </c>
      <c r="CI14" s="50">
        <v>2.7607361963190247</v>
      </c>
      <c r="CJ14" s="50">
        <v>2.9429797670140978</v>
      </c>
      <c r="CK14" s="50">
        <v>3.8817005545286332</v>
      </c>
      <c r="CL14" s="50">
        <v>4.1358024691357853</v>
      </c>
      <c r="CM14" s="50">
        <v>5.139318885448918</v>
      </c>
      <c r="CN14" s="50">
        <v>4.2305334150827711</v>
      </c>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
      <c r="A15" s="41" t="s">
        <v>117</v>
      </c>
      <c r="C15" s="41" t="s">
        <v>15</v>
      </c>
      <c r="D15" s="87" t="s">
        <v>81</v>
      </c>
      <c r="E15" s="86">
        <v>45398</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v>4.2981867024848963</v>
      </c>
      <c r="CC15" s="44">
        <v>4.4058744993324295</v>
      </c>
      <c r="CD15" s="44">
        <v>3.3574720210664877</v>
      </c>
      <c r="CE15" s="44">
        <v>2.8122956180510084</v>
      </c>
      <c r="CF15" s="44">
        <v>3.2658393207054104</v>
      </c>
      <c r="CG15" s="44">
        <v>3.997378768020976</v>
      </c>
      <c r="CH15" s="44">
        <v>3.7982973149967236</v>
      </c>
      <c r="CI15" s="44">
        <v>3.1209362808842567</v>
      </c>
      <c r="CJ15" s="44">
        <v>3.1168831168831179</v>
      </c>
      <c r="CK15" s="44">
        <v>3.3964728935336419</v>
      </c>
      <c r="CL15" s="44">
        <v>2.8589993502274202</v>
      </c>
      <c r="CM15" s="44">
        <v>2.7831715210355989</v>
      </c>
      <c r="CN15" s="44">
        <v>2.8976175144880933</v>
      </c>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
      <c r="A16" s="41" t="s">
        <v>80</v>
      </c>
      <c r="C16" s="41" t="s">
        <v>44</v>
      </c>
      <c r="D16" s="87" t="s">
        <v>81</v>
      </c>
      <c r="E16" s="86">
        <v>45387</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v>7</v>
      </c>
      <c r="CC16" s="44">
        <v>6.4</v>
      </c>
      <c r="CD16" s="44">
        <v>6</v>
      </c>
      <c r="CE16" s="44">
        <v>5.8</v>
      </c>
      <c r="CF16" s="44">
        <v>6.1</v>
      </c>
      <c r="CG16" s="44">
        <v>6</v>
      </c>
      <c r="CH16" s="44">
        <v>6</v>
      </c>
      <c r="CI16" s="44">
        <v>5.5</v>
      </c>
      <c r="CJ16" s="44">
        <v>5.4</v>
      </c>
      <c r="CK16" s="44">
        <v>5.2</v>
      </c>
      <c r="CL16" s="44">
        <v>5.7</v>
      </c>
      <c r="CM16" s="44">
        <v>6.3</v>
      </c>
      <c r="CN16" s="44">
        <v>7</v>
      </c>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
      <c r="A17" s="41" t="s">
        <v>8</v>
      </c>
      <c r="C17" s="41" t="s">
        <v>44</v>
      </c>
      <c r="D17" s="87" t="s">
        <v>81</v>
      </c>
      <c r="E17" s="86">
        <v>45387</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v>5.4</v>
      </c>
      <c r="CC17" s="44">
        <v>5.3</v>
      </c>
      <c r="CD17" s="44">
        <v>5.3</v>
      </c>
      <c r="CE17" s="44">
        <v>5.2</v>
      </c>
      <c r="CF17" s="44">
        <v>5.4</v>
      </c>
      <c r="CG17" s="44">
        <v>5.8</v>
      </c>
      <c r="CH17" s="44">
        <v>5.8</v>
      </c>
      <c r="CI17" s="44">
        <v>5.6</v>
      </c>
      <c r="CJ17" s="44">
        <v>5.3</v>
      </c>
      <c r="CK17" s="44">
        <v>5.3</v>
      </c>
      <c r="CL17" s="44">
        <v>5.6</v>
      </c>
      <c r="CM17" s="44">
        <v>5.8</v>
      </c>
      <c r="CN17" s="44">
        <v>6.2</v>
      </c>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
      <c r="A18" s="41" t="s">
        <v>82</v>
      </c>
      <c r="C18" s="41" t="s">
        <v>11</v>
      </c>
      <c r="D18" s="87" t="s">
        <v>81</v>
      </c>
      <c r="E18" s="86">
        <v>45387</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v>916.3</v>
      </c>
      <c r="CC18" s="44">
        <v>931.9</v>
      </c>
      <c r="CD18" s="44">
        <v>946.9</v>
      </c>
      <c r="CE18" s="44">
        <v>966</v>
      </c>
      <c r="CF18" s="44">
        <v>977.5</v>
      </c>
      <c r="CG18" s="44">
        <v>990.7</v>
      </c>
      <c r="CH18" s="44">
        <v>983.4</v>
      </c>
      <c r="CI18" s="44">
        <v>975.6</v>
      </c>
      <c r="CJ18" s="44">
        <v>965.2</v>
      </c>
      <c r="CK18" s="44">
        <v>965</v>
      </c>
      <c r="CL18" s="44">
        <v>968.5</v>
      </c>
      <c r="CM18" s="44">
        <v>963.6</v>
      </c>
      <c r="CN18" s="44">
        <v>971.2</v>
      </c>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
      <c r="A19" s="41" t="s">
        <v>83</v>
      </c>
      <c r="C19" s="41" t="s">
        <v>13</v>
      </c>
      <c r="D19" s="87" t="s">
        <v>81</v>
      </c>
      <c r="E19" s="86">
        <v>45387</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44960</v>
      </c>
      <c r="BY19" s="45">
        <v>43990</v>
      </c>
      <c r="BZ19" s="45">
        <v>42280</v>
      </c>
      <c r="CA19" s="45">
        <v>41010</v>
      </c>
      <c r="CB19" s="45">
        <v>40540</v>
      </c>
      <c r="CC19" s="45">
        <v>40510</v>
      </c>
      <c r="CD19" s="45">
        <v>41630</v>
      </c>
      <c r="CE19" s="45">
        <v>44790</v>
      </c>
      <c r="CF19" s="45">
        <v>45230</v>
      </c>
      <c r="CG19" s="45">
        <v>47430</v>
      </c>
      <c r="CH19" s="45">
        <v>47840</v>
      </c>
      <c r="CI19" s="45">
        <v>48430</v>
      </c>
      <c r="CJ19" s="45">
        <v>50910</v>
      </c>
      <c r="CK19" s="45">
        <v>52210</v>
      </c>
      <c r="CL19" s="45">
        <v>54010</v>
      </c>
      <c r="CM19" s="45" t="e">
        <v>#N/A</v>
      </c>
      <c r="CN19" s="45" t="e">
        <v>#N/A</v>
      </c>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
      <c r="A20" s="41" t="s">
        <v>84</v>
      </c>
      <c r="C20" s="41" t="s">
        <v>15</v>
      </c>
      <c r="D20" s="87" t="s">
        <v>81</v>
      </c>
      <c r="E20" s="86">
        <v>45387</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-44.037839183470254</v>
      </c>
      <c r="BY20" s="44">
        <v>-40.754208754208754</v>
      </c>
      <c r="BZ20" s="44">
        <v>-38.448100160139752</v>
      </c>
      <c r="CA20" s="44">
        <v>-35.427491733585256</v>
      </c>
      <c r="CB20" s="44">
        <v>-30.936967632027258</v>
      </c>
      <c r="CC20" s="44">
        <v>-26.890452986825487</v>
      </c>
      <c r="CD20" s="44">
        <v>-21.185157137447941</v>
      </c>
      <c r="CE20" s="44">
        <v>-14.392201834862384</v>
      </c>
      <c r="CF20" s="44">
        <v>-10.630310215372452</v>
      </c>
      <c r="CG20" s="44">
        <v>-5.7619709914563888</v>
      </c>
      <c r="CH20" s="44">
        <v>6.274837900019925E-2</v>
      </c>
      <c r="CI20" s="44">
        <v>3.7267080745341685</v>
      </c>
      <c r="CJ20" s="44">
        <v>13.233985765124556</v>
      </c>
      <c r="CK20" s="44">
        <v>18.686065014776077</v>
      </c>
      <c r="CL20" s="44">
        <v>27.743614001892158</v>
      </c>
      <c r="CM20" s="44" t="e">
        <v>#N/A</v>
      </c>
      <c r="CN20" s="44" t="e">
        <v>#N/A</v>
      </c>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
      <c r="A21" s="41" t="s">
        <v>220</v>
      </c>
      <c r="C21" s="41" t="s">
        <v>13</v>
      </c>
      <c r="D21" s="87" t="s">
        <v>81</v>
      </c>
      <c r="E21" s="86">
        <v>45387</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14280</v>
      </c>
      <c r="BY21" s="45">
        <v>14120</v>
      </c>
      <c r="BZ21" s="45">
        <v>13090</v>
      </c>
      <c r="CA21" s="45">
        <v>12870</v>
      </c>
      <c r="CB21" s="45">
        <v>12750</v>
      </c>
      <c r="CC21" s="45">
        <v>12770</v>
      </c>
      <c r="CD21" s="45">
        <v>13180</v>
      </c>
      <c r="CE21" s="45">
        <v>13190</v>
      </c>
      <c r="CF21" s="45">
        <v>14120</v>
      </c>
      <c r="CG21" s="45">
        <v>14700</v>
      </c>
      <c r="CH21" s="45">
        <v>15430</v>
      </c>
      <c r="CI21" s="45">
        <v>16040</v>
      </c>
      <c r="CJ21" s="45">
        <v>15990</v>
      </c>
      <c r="CK21" s="45">
        <v>16390</v>
      </c>
      <c r="CL21" s="45">
        <v>17190</v>
      </c>
      <c r="CM21" s="45" t="e">
        <v>#N/A</v>
      </c>
      <c r="CN21" s="45" t="e">
        <v>#N/A</v>
      </c>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
      <c r="A22" s="41" t="s">
        <v>86</v>
      </c>
      <c r="C22" s="41" t="s">
        <v>15</v>
      </c>
      <c r="D22" s="87" t="s">
        <v>81</v>
      </c>
      <c r="E22" s="86">
        <v>45387</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-47.5</v>
      </c>
      <c r="BY22" s="44">
        <v>-42.508143322475568</v>
      </c>
      <c r="BZ22" s="44">
        <v>-41.614629794826051</v>
      </c>
      <c r="CA22" s="44">
        <v>-34.470468431771891</v>
      </c>
      <c r="CB22" s="44">
        <v>-29.867986798679869</v>
      </c>
      <c r="CC22" s="44">
        <v>-23.715651135005977</v>
      </c>
      <c r="CD22" s="44">
        <v>-20.983213429256597</v>
      </c>
      <c r="CE22" s="44">
        <v>-17.768079800498747</v>
      </c>
      <c r="CF22" s="44">
        <v>-8.7855297157622747</v>
      </c>
      <c r="CG22" s="44">
        <v>-3.0343007915567322</v>
      </c>
      <c r="CH22" s="44">
        <v>4.397834912043308</v>
      </c>
      <c r="CI22" s="44">
        <v>10.392291810048171</v>
      </c>
      <c r="CJ22" s="44">
        <v>11.974789915966388</v>
      </c>
      <c r="CK22" s="44">
        <v>16.07648725212465</v>
      </c>
      <c r="CL22" s="44">
        <v>31.321619556913681</v>
      </c>
      <c r="CM22" s="44" t="e">
        <v>#N/A</v>
      </c>
      <c r="CN22" s="44" t="e">
        <v>#N/A</v>
      </c>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
      <c r="A23" s="41" t="s">
        <v>118</v>
      </c>
      <c r="C23" s="41" t="s">
        <v>15</v>
      </c>
      <c r="D23" s="87" t="s">
        <v>81</v>
      </c>
      <c r="E23" s="86">
        <v>45387</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v>2.5282569898869678</v>
      </c>
      <c r="CC23" s="50">
        <v>3.0918727915194344</v>
      </c>
      <c r="CD23" s="50">
        <v>2.9123328380386448</v>
      </c>
      <c r="CE23" s="50">
        <v>3.8277511961722466</v>
      </c>
      <c r="CF23" s="50">
        <v>6.0476481368356705</v>
      </c>
      <c r="CG23" s="50">
        <v>4.5590881823635243</v>
      </c>
      <c r="CH23" s="50">
        <v>5.7304038004750479</v>
      </c>
      <c r="CI23" s="50">
        <v>2.8177282066333964</v>
      </c>
      <c r="CJ23" s="50">
        <v>4.1739638061879747</v>
      </c>
      <c r="CK23" s="50">
        <v>4.6654929577464976</v>
      </c>
      <c r="CL23" s="50">
        <v>4.1128084606345539</v>
      </c>
      <c r="CM23" s="50">
        <v>3.6673404562517886</v>
      </c>
      <c r="CN23" s="50">
        <v>4.5836959675079836</v>
      </c>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
      <c r="A24" s="41" t="s">
        <v>119</v>
      </c>
      <c r="C24" s="41" t="s">
        <v>15</v>
      </c>
      <c r="D24" s="87" t="s">
        <v>81</v>
      </c>
      <c r="E24" s="86">
        <v>45387</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2.4019041371915462</v>
      </c>
      <c r="BY24" s="44">
        <v>2.2999947532521992</v>
      </c>
      <c r="BZ24" s="44">
        <v>1.9285037503466551</v>
      </c>
      <c r="CA24" s="44">
        <v>1.5724470715354322</v>
      </c>
      <c r="CB24" s="44">
        <v>1.7082807463389305</v>
      </c>
      <c r="CC24" s="44">
        <v>3.4181104831087827</v>
      </c>
      <c r="CD24" s="44">
        <v>3.5233752614203029</v>
      </c>
      <c r="CE24" s="44">
        <v>2.3858576054743175</v>
      </c>
      <c r="CF24" s="44">
        <v>4.2872073248358955</v>
      </c>
      <c r="CG24" s="44">
        <v>0.83646663243501784</v>
      </c>
      <c r="CH24" s="44">
        <v>2.8786129102442048</v>
      </c>
      <c r="CI24" s="44">
        <v>2.5379146777327222</v>
      </c>
      <c r="CJ24" s="44">
        <v>1.1659006654550552</v>
      </c>
      <c r="CK24" s="44">
        <v>1.2807515824019955</v>
      </c>
      <c r="CL24" s="44">
        <v>2.0140637153370555</v>
      </c>
      <c r="CM24" s="44" t="e">
        <v>#N/A</v>
      </c>
      <c r="CN24" s="44" t="e">
        <v>#N/A</v>
      </c>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
      <c r="A25" s="41" t="s">
        <v>120</v>
      </c>
      <c r="C25" s="41" t="s">
        <v>15</v>
      </c>
      <c r="D25" s="87" t="s">
        <v>81</v>
      </c>
      <c r="E25" s="86">
        <v>45387</v>
      </c>
      <c r="F25" s="44">
        <v>-1.8750000000000044</v>
      </c>
      <c r="G25" s="44">
        <v>-0.93457943925233655</v>
      </c>
      <c r="H25" s="44">
        <v>-0.92592592592591894</v>
      </c>
      <c r="I25" s="44">
        <v>0</v>
      </c>
      <c r="J25" s="44">
        <v>-0.92879256965943124</v>
      </c>
      <c r="K25" s="44">
        <v>-1.2499999999999956</v>
      </c>
      <c r="L25" s="44">
        <v>0</v>
      </c>
      <c r="M25" s="44">
        <v>1.2698412698412653</v>
      </c>
      <c r="N25" s="44">
        <v>3.2154340836012762</v>
      </c>
      <c r="O25" s="44">
        <v>3.5483870967742082</v>
      </c>
      <c r="P25" s="44">
        <v>3.2258064516129004</v>
      </c>
      <c r="Q25" s="44">
        <v>2.8753993610223683</v>
      </c>
      <c r="R25" s="44">
        <v>2.2292993630573354</v>
      </c>
      <c r="S25" s="44">
        <v>0.94339622641510523</v>
      </c>
      <c r="T25" s="44">
        <v>-0.31152647975077885</v>
      </c>
      <c r="U25" s="44">
        <v>-1.2383900928792491</v>
      </c>
      <c r="V25" s="44">
        <v>0.31250000000000444</v>
      </c>
      <c r="W25" s="44">
        <v>1.2658227848101111</v>
      </c>
      <c r="X25" s="44">
        <v>0.94339622641510523</v>
      </c>
      <c r="Y25" s="44">
        <v>-0.31347962382444194</v>
      </c>
      <c r="Z25" s="44">
        <v>-0.6230529595015688</v>
      </c>
      <c r="AA25" s="44">
        <v>-0.31152647975077885</v>
      </c>
      <c r="AB25" s="44">
        <v>1.2499999999999956</v>
      </c>
      <c r="AC25" s="44">
        <v>1.2422360248447228</v>
      </c>
      <c r="AD25" s="44">
        <v>2.4922118380062308</v>
      </c>
      <c r="AE25" s="44">
        <v>2.1806853582554409</v>
      </c>
      <c r="AF25" s="44">
        <v>2.4999999999999911</v>
      </c>
      <c r="AG25" s="44">
        <v>3.4482758620689724</v>
      </c>
      <c r="AH25" s="44">
        <v>2.8037383177569986</v>
      </c>
      <c r="AI25" s="44">
        <v>3.7500000000000089</v>
      </c>
      <c r="AJ25" s="44">
        <v>2.8037383177569986</v>
      </c>
      <c r="AK25" s="44">
        <v>4.088050314465419</v>
      </c>
      <c r="AL25" s="44">
        <v>3.7617554858934366</v>
      </c>
      <c r="AM25" s="44">
        <v>3.4375000000000044</v>
      </c>
      <c r="AN25" s="44">
        <v>3.0864197530864113</v>
      </c>
      <c r="AO25" s="44">
        <v>1.8404907975460238</v>
      </c>
      <c r="AP25" s="44">
        <v>1.5197568389057725</v>
      </c>
      <c r="AQ25" s="44">
        <v>2.1341463414634276</v>
      </c>
      <c r="AR25" s="44">
        <v>3.9634146341463561</v>
      </c>
      <c r="AS25" s="44">
        <v>4.8484848484848575</v>
      </c>
      <c r="AT25" s="44">
        <v>7.2727272727272751</v>
      </c>
      <c r="AU25" s="44">
        <v>7.8313253012048056</v>
      </c>
      <c r="AV25" s="44">
        <v>7.575757575757569</v>
      </c>
      <c r="AW25" s="44">
        <v>6.042296072507547</v>
      </c>
      <c r="AX25" s="44">
        <v>5.4380664652567967</v>
      </c>
      <c r="AY25" s="44">
        <v>5.7401812688821607</v>
      </c>
      <c r="AZ25" s="44">
        <v>4.1916167664670656</v>
      </c>
      <c r="BA25" s="44">
        <v>4.5180722891566161</v>
      </c>
      <c r="BB25" s="44">
        <v>3.5928143712574911</v>
      </c>
      <c r="BC25" s="44">
        <v>4.7761194029850795</v>
      </c>
      <c r="BD25" s="44">
        <v>2.346041055718473</v>
      </c>
      <c r="BE25" s="44">
        <v>0.57803468208090791</v>
      </c>
      <c r="BF25" s="44">
        <v>-2.8248587570621431</v>
      </c>
      <c r="BG25" s="44">
        <v>-4.7486033519552944</v>
      </c>
      <c r="BH25" s="44">
        <v>-3.6619718309859106</v>
      </c>
      <c r="BI25" s="44">
        <v>-2.564102564102555</v>
      </c>
      <c r="BJ25" s="44">
        <v>-0.57306590257878431</v>
      </c>
      <c r="BK25" s="44">
        <v>-0.85714285714284522</v>
      </c>
      <c r="BL25" s="44">
        <v>0.57471264367816577</v>
      </c>
      <c r="BM25" s="44">
        <v>1.1527377521613813</v>
      </c>
      <c r="BN25" s="44">
        <v>1.7341040462427681</v>
      </c>
      <c r="BO25" s="44">
        <v>0</v>
      </c>
      <c r="BP25" s="44">
        <v>1.1461318051575908</v>
      </c>
      <c r="BQ25" s="44">
        <v>2.2988505747126631</v>
      </c>
      <c r="BR25" s="44">
        <v>4.9418604651162878</v>
      </c>
      <c r="BS25" s="44">
        <v>5.2785923753665642</v>
      </c>
      <c r="BT25" s="44">
        <v>3.8011695906432719</v>
      </c>
      <c r="BU25" s="44">
        <v>3.5087719298245501</v>
      </c>
      <c r="BV25" s="44">
        <v>3.170028818443793</v>
      </c>
      <c r="BW25" s="44">
        <v>5.187319884726227</v>
      </c>
      <c r="BX25" s="44">
        <v>5.428571428571427</v>
      </c>
      <c r="BY25" s="44">
        <v>5.6980056980056926</v>
      </c>
      <c r="BZ25" s="44">
        <v>4.5454545454545192</v>
      </c>
      <c r="CA25" s="44">
        <v>3.9886039886039892</v>
      </c>
      <c r="CB25" s="44">
        <v>2.5495750708215414</v>
      </c>
      <c r="CC25" s="44">
        <v>1.9662921348314377</v>
      </c>
      <c r="CD25" s="44">
        <v>0</v>
      </c>
      <c r="CE25" s="44">
        <v>0.27855153203342198</v>
      </c>
      <c r="CF25" s="44">
        <v>0.56338028169014009</v>
      </c>
      <c r="CG25" s="44">
        <v>1.9774011299435124</v>
      </c>
      <c r="CH25" s="44">
        <v>2.7932960893854775</v>
      </c>
      <c r="CI25" s="44">
        <v>2.1917808219177992</v>
      </c>
      <c r="CJ25" s="44">
        <v>1.3550135501354976</v>
      </c>
      <c r="CK25" s="44">
        <v>-0.53908355795149188</v>
      </c>
      <c r="CL25" s="44">
        <v>0.27173913043478937</v>
      </c>
      <c r="CM25" s="44">
        <v>1.3698630136986356</v>
      </c>
      <c r="CN25" s="44">
        <v>3.8674033149171283</v>
      </c>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
      <c r="A26" s="41" t="s">
        <v>121</v>
      </c>
      <c r="C26" s="41" t="s">
        <v>15</v>
      </c>
      <c r="D26" s="87" t="s">
        <v>81</v>
      </c>
      <c r="E26" s="86">
        <v>45387</v>
      </c>
      <c r="F26" s="44">
        <v>-2.9855725127178712</v>
      </c>
      <c r="G26" s="44">
        <v>-1.5438537928732399</v>
      </c>
      <c r="H26" s="44">
        <v>-1.2517615850120123</v>
      </c>
      <c r="I26" s="44">
        <v>-0.18310445276737974</v>
      </c>
      <c r="J26" s="44">
        <v>-1.2717147369295967</v>
      </c>
      <c r="K26" s="44">
        <v>-1.7365771812080544</v>
      </c>
      <c r="L26" s="44">
        <v>-1.0177474976869494</v>
      </c>
      <c r="M26" s="44">
        <v>5.9121621621627263E-2</v>
      </c>
      <c r="N26" s="44">
        <v>1.7279536942458318</v>
      </c>
      <c r="O26" s="44">
        <v>3.4111465242484096</v>
      </c>
      <c r="P26" s="44">
        <v>3.5565579458709307</v>
      </c>
      <c r="Q26" s="44">
        <v>3.7884017949603166</v>
      </c>
      <c r="R26" s="44">
        <v>2.8195650305166353</v>
      </c>
      <c r="S26" s="44">
        <v>1.6189184607560803</v>
      </c>
      <c r="T26" s="44">
        <v>-5.876427132304185E-2</v>
      </c>
      <c r="U26" s="44">
        <v>-1.0839656466271941</v>
      </c>
      <c r="V26" s="44">
        <v>0.5388112476848006</v>
      </c>
      <c r="W26" s="44">
        <v>1.9124050200631793</v>
      </c>
      <c r="X26" s="44">
        <v>1.9289598912304529</v>
      </c>
      <c r="Y26" s="44">
        <v>0.47269350890519757</v>
      </c>
      <c r="Z26" s="44">
        <v>-0.47694753577105509</v>
      </c>
      <c r="AA26" s="44">
        <v>-1.357767596834647</v>
      </c>
      <c r="AB26" s="44">
        <v>-1.6753224995813554E-2</v>
      </c>
      <c r="AC26" s="44">
        <v>-2.494387627837158E-2</v>
      </c>
      <c r="AD26" s="44">
        <v>1.3627623108435793</v>
      </c>
      <c r="AE26" s="44">
        <v>0.80907498540327971</v>
      </c>
      <c r="AF26" s="44">
        <v>2.0159596808063895</v>
      </c>
      <c r="AG26" s="44">
        <v>3.2285256680435026</v>
      </c>
      <c r="AH26" s="44">
        <v>2.5037682130296224</v>
      </c>
      <c r="AI26" s="44">
        <v>3.3090391220574666</v>
      </c>
      <c r="AJ26" s="44">
        <v>2.7344726969570576</v>
      </c>
      <c r="AK26" s="44">
        <v>4.5030664538351806</v>
      </c>
      <c r="AL26" s="44">
        <v>4.2794686396502302</v>
      </c>
      <c r="AM26" s="44">
        <v>4.5178179361594406</v>
      </c>
      <c r="AN26" s="44">
        <v>4.0549597855227937</v>
      </c>
      <c r="AO26" s="44">
        <v>1.9876912840984584</v>
      </c>
      <c r="AP26" s="44">
        <v>1.5836357637743159</v>
      </c>
      <c r="AQ26" s="44">
        <v>1.80373986430582</v>
      </c>
      <c r="AR26" s="44">
        <v>4.1992589543021763</v>
      </c>
      <c r="AS26" s="44">
        <v>5.7896455985628092</v>
      </c>
      <c r="AT26" s="44">
        <v>9.1904256188219957</v>
      </c>
      <c r="AU26" s="44">
        <v>9.6983457671099504</v>
      </c>
      <c r="AV26" s="44">
        <v>8.5693418810354629</v>
      </c>
      <c r="AW26" s="44">
        <v>6.0696197443524502</v>
      </c>
      <c r="AX26" s="44">
        <v>5.5792953317745697</v>
      </c>
      <c r="AY26" s="44">
        <v>5.413266542780959</v>
      </c>
      <c r="AZ26" s="44">
        <v>3.9533011272141705</v>
      </c>
      <c r="BA26" s="44">
        <v>4.705210796705539</v>
      </c>
      <c r="BB26" s="44">
        <v>4.2952257226372303</v>
      </c>
      <c r="BC26" s="44">
        <v>5.3803641092327492</v>
      </c>
      <c r="BD26" s="44">
        <v>1.5725009877518792</v>
      </c>
      <c r="BE26" s="44">
        <v>-1.0575067541489847</v>
      </c>
      <c r="BF26" s="44">
        <v>-4.1972168187939474</v>
      </c>
      <c r="BG26" s="44">
        <v>-5.2261975162625651</v>
      </c>
      <c r="BH26" s="44">
        <v>-4.3202033036848881</v>
      </c>
      <c r="BI26" s="44">
        <v>-3.2060027285129689</v>
      </c>
      <c r="BJ26" s="44">
        <v>-1.4432989690721709</v>
      </c>
      <c r="BK26" s="44">
        <v>-1.1190311949107135</v>
      </c>
      <c r="BL26" s="44">
        <v>0.33304933777400514</v>
      </c>
      <c r="BM26" s="44">
        <v>1.0436137071651252</v>
      </c>
      <c r="BN26" s="44">
        <v>1.3701829505644136</v>
      </c>
      <c r="BO26" s="44">
        <v>5.3987351534789951E-2</v>
      </c>
      <c r="BP26" s="44">
        <v>1.3147658316477351</v>
      </c>
      <c r="BQ26" s="44">
        <v>2.7305351848962323</v>
      </c>
      <c r="BR26" s="44">
        <v>5.013666536509187</v>
      </c>
      <c r="BS26" s="44">
        <v>4.5394275017549335</v>
      </c>
      <c r="BT26" s="44">
        <v>4.757440824935566</v>
      </c>
      <c r="BU26" s="44">
        <v>4.8234280792420536</v>
      </c>
      <c r="BV26" s="44">
        <v>5.1061521772818974</v>
      </c>
      <c r="BW26" s="44">
        <v>6.7901713045500411</v>
      </c>
      <c r="BX26" s="44">
        <v>7.1097730430754957</v>
      </c>
      <c r="BY26" s="44">
        <v>7.2760906428241068</v>
      </c>
      <c r="BZ26" s="44">
        <v>5.5679287305122394</v>
      </c>
      <c r="CA26" s="44">
        <v>4.7097818546211423</v>
      </c>
      <c r="CB26" s="44">
        <v>2.9332719035552568</v>
      </c>
      <c r="CC26" s="44">
        <v>2.4908869987849247</v>
      </c>
      <c r="CD26" s="44">
        <v>0.3123373243102634</v>
      </c>
      <c r="CE26" s="44">
        <v>1.1340744609415809</v>
      </c>
      <c r="CF26" s="44">
        <v>0.40268456375840422</v>
      </c>
      <c r="CG26" s="44">
        <v>1.5612161051766549</v>
      </c>
      <c r="CH26" s="44">
        <v>1.7471433837080719</v>
      </c>
      <c r="CI26" s="44">
        <v>1.5460550192349487</v>
      </c>
      <c r="CJ26" s="44">
        <v>0.75675675675674903</v>
      </c>
      <c r="CK26" s="44">
        <v>-0.66819945394452906</v>
      </c>
      <c r="CL26" s="44">
        <v>0.17459624618070269</v>
      </c>
      <c r="CM26" s="44">
        <v>1.3913427561837333</v>
      </c>
      <c r="CN26" s="44">
        <v>3.8567698619917934</v>
      </c>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
      <c r="A27" s="41" t="s">
        <v>122</v>
      </c>
      <c r="C27" s="41" t="s">
        <v>123</v>
      </c>
      <c r="D27" s="87" t="s">
        <v>81</v>
      </c>
      <c r="E27" s="86">
        <v>45387</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v>73.28</v>
      </c>
      <c r="CC27" s="50">
        <v>79.45</v>
      </c>
      <c r="CD27" s="50">
        <v>71.58</v>
      </c>
      <c r="CE27" s="50">
        <v>70.25</v>
      </c>
      <c r="CF27" s="50">
        <v>76.069999999999993</v>
      </c>
      <c r="CG27" s="50">
        <v>81.39</v>
      </c>
      <c r="CH27" s="50">
        <v>89.43</v>
      </c>
      <c r="CI27" s="50">
        <v>85.64</v>
      </c>
      <c r="CJ27" s="50">
        <v>77.69</v>
      </c>
      <c r="CK27" s="50">
        <v>71.900000000000006</v>
      </c>
      <c r="CL27" s="50">
        <v>74.150000000000006</v>
      </c>
      <c r="CM27" s="50">
        <v>77.25</v>
      </c>
      <c r="CN27" s="50">
        <v>81.28</v>
      </c>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
      <c r="A28" s="41" t="s">
        <v>226</v>
      </c>
      <c r="C28" s="41" t="s">
        <v>227</v>
      </c>
      <c r="D28" s="87" t="s">
        <v>81</v>
      </c>
      <c r="E28" s="86">
        <v>45387</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1">
        <v>3.0135999999999998</v>
      </c>
      <c r="CC28" s="51">
        <v>2.5186999999999999</v>
      </c>
      <c r="CD28" s="51">
        <v>2.2677999999999998</v>
      </c>
      <c r="CE28" s="51">
        <v>2.2038000000000002</v>
      </c>
      <c r="CF28" s="51">
        <v>2.1972999999999998</v>
      </c>
      <c r="CG28" s="51">
        <v>2.5137</v>
      </c>
      <c r="CH28" s="51">
        <v>2.5160999999999998</v>
      </c>
      <c r="CI28" s="51">
        <v>2.3439999999999999</v>
      </c>
      <c r="CJ28" s="51">
        <v>2.5798000000000001</v>
      </c>
      <c r="CK28" s="51">
        <v>2.3090000000000002</v>
      </c>
      <c r="CL28" s="51">
        <v>2.9460000000000002</v>
      </c>
      <c r="CM28" s="51">
        <v>2.0139999999999998</v>
      </c>
      <c r="CN28" s="51">
        <v>1.7601</v>
      </c>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
      <c r="A29" s="41" t="s">
        <v>125</v>
      </c>
      <c r="C29" s="88" t="s">
        <v>126</v>
      </c>
      <c r="D29" s="87" t="s">
        <v>81</v>
      </c>
      <c r="E29" s="86">
        <v>45387</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1287.4850833333333</v>
      </c>
      <c r="AI29" s="44">
        <v>1289.2591666666667</v>
      </c>
      <c r="AJ29" s="44">
        <v>1291.03325</v>
      </c>
      <c r="AK29" s="44">
        <v>1292.8073333333332</v>
      </c>
      <c r="AL29" s="44">
        <v>1294.5814166666667</v>
      </c>
      <c r="AM29" s="44">
        <v>1296.3554999999999</v>
      </c>
      <c r="AN29" s="44">
        <v>1298.1295833333334</v>
      </c>
      <c r="AO29" s="44">
        <v>1299.9036666666668</v>
      </c>
      <c r="AP29" s="44">
        <v>1301.6777500000001</v>
      </c>
      <c r="AQ29" s="44">
        <v>1303.4518333333333</v>
      </c>
      <c r="AR29" s="44">
        <v>1305.2259166666668</v>
      </c>
      <c r="AS29" s="44">
        <v>1307</v>
      </c>
      <c r="AT29" s="44">
        <v>1308.2166666666667</v>
      </c>
      <c r="AU29" s="44">
        <v>1309.4333333333332</v>
      </c>
      <c r="AV29" s="44">
        <v>1310.6500000000001</v>
      </c>
      <c r="AW29" s="44">
        <v>1311.8666666666668</v>
      </c>
      <c r="AX29" s="44">
        <v>1313.0833333333333</v>
      </c>
      <c r="AY29" s="44">
        <v>1314.3</v>
      </c>
      <c r="AZ29" s="44">
        <v>1315.5166666666667</v>
      </c>
      <c r="BA29" s="44">
        <v>1316.7333333333333</v>
      </c>
      <c r="BB29" s="44">
        <v>1317.95</v>
      </c>
      <c r="BC29" s="44">
        <v>1319.1666666666667</v>
      </c>
      <c r="BD29" s="44">
        <v>1320.3833333333332</v>
      </c>
      <c r="BE29" s="44">
        <v>1321.6</v>
      </c>
      <c r="BF29" s="44">
        <v>1323.85</v>
      </c>
      <c r="BG29" s="44">
        <v>1326.1</v>
      </c>
      <c r="BH29" s="44">
        <v>1328.35</v>
      </c>
      <c r="BI29" s="44">
        <v>1330.6</v>
      </c>
      <c r="BJ29" s="44">
        <v>1332.85</v>
      </c>
      <c r="BK29" s="44">
        <v>1335.1</v>
      </c>
      <c r="BL29" s="44">
        <v>1337.35</v>
      </c>
      <c r="BM29" s="44">
        <v>1339.6</v>
      </c>
      <c r="BN29" s="44">
        <v>1341.85</v>
      </c>
      <c r="BO29" s="44">
        <v>1344.1</v>
      </c>
      <c r="BP29" s="44">
        <v>1346.35</v>
      </c>
      <c r="BQ29" s="44">
        <v>1348.6</v>
      </c>
      <c r="BR29" s="44">
        <v>1351.9833333333333</v>
      </c>
      <c r="BS29" s="44">
        <v>1355.3666666666668</v>
      </c>
      <c r="BT29" s="44">
        <v>1358.75</v>
      </c>
      <c r="BU29" s="44">
        <v>1362.1333333333332</v>
      </c>
      <c r="BV29" s="44">
        <v>1365.5166666666667</v>
      </c>
      <c r="BW29" s="44">
        <v>1368.9</v>
      </c>
      <c r="BX29" s="44">
        <v>1372.2833333333333</v>
      </c>
      <c r="BY29" s="44">
        <v>1375.6666666666667</v>
      </c>
      <c r="BZ29" s="44">
        <v>1379.05</v>
      </c>
      <c r="CA29" s="44">
        <v>1382.4333333333332</v>
      </c>
      <c r="CB29" s="44">
        <v>1385.8166666666668</v>
      </c>
      <c r="CC29" s="44">
        <v>1389.2</v>
      </c>
      <c r="CD29" s="44">
        <v>1394.8613681006327</v>
      </c>
      <c r="CE29" s="44">
        <v>1400.3468160680457</v>
      </c>
      <c r="CF29" s="44">
        <v>1407.7345794163741</v>
      </c>
      <c r="CG29" s="44">
        <v>1413.9730328919927</v>
      </c>
      <c r="CH29" s="44">
        <v>1420.2634486260933</v>
      </c>
      <c r="CI29" s="44">
        <v>1425.5848027060188</v>
      </c>
      <c r="CJ29" s="44">
        <v>1430.8577519836188</v>
      </c>
      <c r="CK29" s="44">
        <v>1436.8707066790346</v>
      </c>
      <c r="CL29" s="44">
        <v>1442.4711905109375</v>
      </c>
      <c r="CM29" s="44">
        <v>1448.7478926643419</v>
      </c>
      <c r="CN29" s="44">
        <v>1454.921420321986</v>
      </c>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
      <c r="A30" s="41" t="s">
        <v>127</v>
      </c>
      <c r="C30" s="41" t="s">
        <v>15</v>
      </c>
      <c r="D30" s="87" t="s">
        <v>81</v>
      </c>
      <c r="E30" s="86">
        <v>45390</v>
      </c>
      <c r="F30" s="44">
        <v>1.6483340015768455</v>
      </c>
      <c r="G30" s="44">
        <v>2.3092660534253406</v>
      </c>
      <c r="H30" s="44">
        <v>3.1439706408393997</v>
      </c>
      <c r="I30" s="44">
        <v>3.4111075212930775</v>
      </c>
      <c r="J30" s="44">
        <v>4.2269888126508892</v>
      </c>
      <c r="K30" s="44">
        <v>3.9775265687402639</v>
      </c>
      <c r="L30" s="44">
        <v>3.3196558597889059</v>
      </c>
      <c r="M30" s="44">
        <v>2.9796692148358117</v>
      </c>
      <c r="N30" s="44">
        <v>2.9770961697147769</v>
      </c>
      <c r="O30" s="44">
        <v>3.0464789806658787</v>
      </c>
      <c r="P30" s="44">
        <v>3.145708709909778</v>
      </c>
      <c r="Q30" s="44">
        <v>3.1327822924175797</v>
      </c>
      <c r="R30" s="44">
        <v>2.9795836828463651</v>
      </c>
      <c r="S30" s="44">
        <v>3.1533475786369225</v>
      </c>
      <c r="T30" s="44">
        <v>3.1270032253824409</v>
      </c>
      <c r="U30" s="44">
        <v>2.6466693632940741</v>
      </c>
      <c r="V30" s="44">
        <v>2.7942501587556512</v>
      </c>
      <c r="W30" s="44">
        <v>2.6696673507345059</v>
      </c>
      <c r="X30" s="44">
        <v>2.9298819299816259</v>
      </c>
      <c r="Y30" s="44">
        <v>3.1099401139950356</v>
      </c>
      <c r="Z30" s="44">
        <v>3.0185272256179951</v>
      </c>
      <c r="AA30" s="44">
        <v>3.1807665647421102</v>
      </c>
      <c r="AB30" s="44">
        <v>2.5115855388582187</v>
      </c>
      <c r="AC30" s="44">
        <v>2.4003395653166892</v>
      </c>
      <c r="AD30" s="44">
        <v>2.3138770765484207</v>
      </c>
      <c r="AE30" s="44">
        <v>1.5043297661763821</v>
      </c>
      <c r="AF30" s="44">
        <v>1.6578149863180514</v>
      </c>
      <c r="AG30" s="44">
        <v>2.2704292313536101</v>
      </c>
      <c r="AH30" s="44">
        <v>2.1800365089333695</v>
      </c>
      <c r="AI30" s="44">
        <v>2.2500863335459975</v>
      </c>
      <c r="AJ30" s="44">
        <v>2.0795814066682849</v>
      </c>
      <c r="AK30" s="44">
        <v>2.0058478565154747</v>
      </c>
      <c r="AL30" s="44">
        <v>1.8841338980475131</v>
      </c>
      <c r="AM30" s="44">
        <v>1.7654346479454963</v>
      </c>
      <c r="AN30" s="44">
        <v>1.9295172880611888</v>
      </c>
      <c r="AO30" s="44">
        <v>2.282552258190873</v>
      </c>
      <c r="AP30" s="44">
        <v>2.2603384413280248</v>
      </c>
      <c r="AQ30" s="44">
        <v>2.7337070227288374</v>
      </c>
      <c r="AR30" s="44">
        <v>-5.5051954640233163</v>
      </c>
      <c r="AS30" s="44">
        <v>-16.161330548577158</v>
      </c>
      <c r="AT30" s="44">
        <v>-12.585698725696693</v>
      </c>
      <c r="AU30" s="44">
        <v>-7.6677738454882132</v>
      </c>
      <c r="AV30" s="44">
        <v>-5.3223664604417742</v>
      </c>
      <c r="AW30" s="44">
        <v>-4.4088317763916081</v>
      </c>
      <c r="AX30" s="44">
        <v>-3.5498472148884908</v>
      </c>
      <c r="AY30" s="44">
        <v>-3.0478566505726779</v>
      </c>
      <c r="AZ30" s="44">
        <v>-2.3655131280833741</v>
      </c>
      <c r="BA30" s="44">
        <v>-2.6946974864120454</v>
      </c>
      <c r="BB30" s="44">
        <v>-2.4756291948292763</v>
      </c>
      <c r="BC30" s="44">
        <v>-2.4799252241152203</v>
      </c>
      <c r="BD30" s="44">
        <v>6.5797121714009643</v>
      </c>
      <c r="BE30" s="44">
        <v>18.16727793224555</v>
      </c>
      <c r="BF30" s="44">
        <v>12.531786130394341</v>
      </c>
      <c r="BG30" s="44">
        <v>7.2610352049878646</v>
      </c>
      <c r="BH30" s="44">
        <v>5.2109611035035641</v>
      </c>
      <c r="BI30" s="44">
        <v>5.0141876621954795</v>
      </c>
      <c r="BJ30" s="44">
        <v>4.347435103709052</v>
      </c>
      <c r="BK30" s="44">
        <v>4.51312912971924</v>
      </c>
      <c r="BL30" s="44">
        <v>4.2690245658958181</v>
      </c>
      <c r="BM30" s="44">
        <v>4.2629014949917776</v>
      </c>
      <c r="BN30" s="44">
        <v>3.7140556873129782</v>
      </c>
      <c r="BO30" s="44">
        <v>4.3015843279857524</v>
      </c>
      <c r="BP30" s="44">
        <v>3.8751201219246578</v>
      </c>
      <c r="BQ30" s="44">
        <v>4.8740077109506119</v>
      </c>
      <c r="BR30" s="44">
        <v>5.6210919090674993</v>
      </c>
      <c r="BS30" s="44">
        <v>4.971964543492402</v>
      </c>
      <c r="BT30" s="44">
        <v>4.396593319904718</v>
      </c>
      <c r="BU30" s="44">
        <v>3.8948134856308103</v>
      </c>
      <c r="BV30" s="44">
        <v>3.7822877355140339</v>
      </c>
      <c r="BW30" s="44">
        <v>2.8402988224687453</v>
      </c>
      <c r="BX30" s="44">
        <v>2.3847427377232222</v>
      </c>
      <c r="BY30" s="44">
        <v>1.9309159119524688</v>
      </c>
      <c r="BZ30" s="44">
        <v>2.740818228538533</v>
      </c>
      <c r="CA30" s="44">
        <v>2.1427984660217669</v>
      </c>
      <c r="CB30" s="44">
        <v>1.5391565084918346</v>
      </c>
      <c r="CC30" s="44">
        <v>1.5121693585399942</v>
      </c>
      <c r="CD30" s="44">
        <v>1.514771668755821</v>
      </c>
      <c r="CE30" s="44">
        <v>1.0528392705147605</v>
      </c>
      <c r="CF30" s="44">
        <v>0.88137116446269648</v>
      </c>
      <c r="CG30" s="44">
        <v>0.60956989070348744</v>
      </c>
      <c r="CH30" s="44">
        <v>0.38394029967874221</v>
      </c>
      <c r="CI30" s="44">
        <v>0.650686841188719</v>
      </c>
      <c r="CJ30" s="44">
        <v>0.88260135907172188</v>
      </c>
      <c r="CK30" s="44">
        <v>1.0345752177709278</v>
      </c>
      <c r="CL30" s="44">
        <v>0.93047071996212871</v>
      </c>
      <c r="CM30" s="44" t="e">
        <v>#N/A</v>
      </c>
      <c r="CN30" s="44" t="e">
        <v>#N/A</v>
      </c>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
      <c r="A31" s="41" t="s">
        <v>38</v>
      </c>
      <c r="C31" s="41" t="s">
        <v>44</v>
      </c>
      <c r="D31" s="87" t="s">
        <v>81</v>
      </c>
      <c r="E31" s="86">
        <v>45387</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v>6.7</v>
      </c>
      <c r="CC31" s="50">
        <v>6.7</v>
      </c>
      <c r="CD31" s="50">
        <v>6.7</v>
      </c>
      <c r="CE31" s="50">
        <v>6.95</v>
      </c>
      <c r="CF31" s="50">
        <v>7.2</v>
      </c>
      <c r="CG31" s="50">
        <v>7.2</v>
      </c>
      <c r="CH31" s="50">
        <v>7.2</v>
      </c>
      <c r="CI31" s="50">
        <v>7.2</v>
      </c>
      <c r="CJ31" s="50">
        <v>7.2</v>
      </c>
      <c r="CK31" s="50">
        <v>7.2</v>
      </c>
      <c r="CL31" s="50">
        <v>7.2</v>
      </c>
      <c r="CM31" s="50">
        <v>7.2</v>
      </c>
      <c r="CN31" s="50">
        <v>7.2</v>
      </c>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
      <c r="A32" s="41" t="s">
        <v>128</v>
      </c>
      <c r="C32" s="41" t="s">
        <v>44</v>
      </c>
      <c r="D32" s="87" t="s">
        <v>81</v>
      </c>
      <c r="E32" s="86">
        <v>45387</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v>4.75</v>
      </c>
      <c r="CC32" s="50">
        <v>4.75</v>
      </c>
      <c r="CD32" s="50">
        <v>4.75</v>
      </c>
      <c r="CE32" s="50">
        <v>5</v>
      </c>
      <c r="CF32" s="50">
        <v>5.25</v>
      </c>
      <c r="CG32" s="50">
        <v>5.25</v>
      </c>
      <c r="CH32" s="50">
        <v>5.25</v>
      </c>
      <c r="CI32" s="50">
        <v>5.25</v>
      </c>
      <c r="CJ32" s="50">
        <v>5.25</v>
      </c>
      <c r="CK32" s="50">
        <v>5.25</v>
      </c>
      <c r="CL32" s="50">
        <v>5.25</v>
      </c>
      <c r="CM32" s="50">
        <v>5.25</v>
      </c>
      <c r="CN32" s="50">
        <v>5.25</v>
      </c>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
      <c r="A33" s="41" t="s">
        <v>129</v>
      </c>
      <c r="C33" s="41" t="s">
        <v>130</v>
      </c>
      <c r="D33" s="87" t="s">
        <v>81</v>
      </c>
      <c r="E33" s="86">
        <v>45373</v>
      </c>
      <c r="F33" s="44">
        <v>6.7269920000000001</v>
      </c>
      <c r="G33" s="44">
        <v>6.755541</v>
      </c>
      <c r="H33" s="44">
        <v>6.6966210000000004</v>
      </c>
      <c r="I33" s="44">
        <v>6.7319459999999998</v>
      </c>
      <c r="J33" s="44">
        <v>6.794861</v>
      </c>
      <c r="K33" s="44">
        <v>6.8457819999999998</v>
      </c>
      <c r="L33" s="44">
        <v>6.7957280000000004</v>
      </c>
      <c r="M33" s="44">
        <v>6.758273</v>
      </c>
      <c r="N33" s="44">
        <v>6.8704289999999997</v>
      </c>
      <c r="O33" s="44">
        <v>6.9847279999999996</v>
      </c>
      <c r="P33" s="44">
        <v>6.8971289999999996</v>
      </c>
      <c r="Q33" s="44">
        <v>6.8710519999999997</v>
      </c>
      <c r="R33" s="44">
        <v>6.9174470000000001</v>
      </c>
      <c r="S33" s="44">
        <v>6.8843240000000003</v>
      </c>
      <c r="T33" s="44">
        <v>6.8301920000000003</v>
      </c>
      <c r="U33" s="44">
        <v>6.8677320000000002</v>
      </c>
      <c r="V33" s="44">
        <v>7.1688850000000004</v>
      </c>
      <c r="W33" s="44">
        <v>7.0072169999999998</v>
      </c>
      <c r="X33" s="44">
        <v>6.9782640000000002</v>
      </c>
      <c r="Y33" s="44">
        <v>6.9950130000000001</v>
      </c>
      <c r="Z33" s="44">
        <v>7.0302990000000003</v>
      </c>
      <c r="AA33" s="44">
        <v>6.8948520000000002</v>
      </c>
      <c r="AB33" s="44">
        <v>7.0132539999999999</v>
      </c>
      <c r="AC33" s="44">
        <v>7.0538150000000002</v>
      </c>
      <c r="AD33" s="44">
        <v>6.8492740000000003</v>
      </c>
      <c r="AE33" s="44">
        <v>6.8463320000000003</v>
      </c>
      <c r="AF33" s="44">
        <v>7.004759</v>
      </c>
      <c r="AG33" s="44">
        <v>7.0945559999999999</v>
      </c>
      <c r="AH33" s="44">
        <v>7.0320819999999999</v>
      </c>
      <c r="AI33" s="44">
        <v>6.9592169999999998</v>
      </c>
      <c r="AJ33" s="44">
        <v>7.0227719999999998</v>
      </c>
      <c r="AK33" s="44">
        <v>7.0039059999999997</v>
      </c>
      <c r="AL33" s="44">
        <v>6.8510739999999997</v>
      </c>
      <c r="AM33" s="44">
        <v>6.93485</v>
      </c>
      <c r="AN33" s="44">
        <v>6.8336550000000003</v>
      </c>
      <c r="AO33" s="44">
        <v>7.0694739999999996</v>
      </c>
      <c r="AP33" s="44">
        <v>7.0859249999999996</v>
      </c>
      <c r="AQ33" s="44">
        <v>6.9773250000000004</v>
      </c>
      <c r="AR33" s="44">
        <v>6.0295240000000003</v>
      </c>
      <c r="AS33" s="44">
        <v>5.0418130000000003</v>
      </c>
      <c r="AT33" s="44">
        <v>6.2014950000000004</v>
      </c>
      <c r="AU33" s="44">
        <v>7.0025279999999999</v>
      </c>
      <c r="AV33" s="44">
        <v>7.1224540000000003</v>
      </c>
      <c r="AW33" s="44">
        <v>6.763261</v>
      </c>
      <c r="AX33" s="44">
        <v>7.4463749999999997</v>
      </c>
      <c r="AY33" s="44">
        <v>7.3932950000000002</v>
      </c>
      <c r="AZ33" s="44">
        <v>7.476623</v>
      </c>
      <c r="BA33" s="44">
        <v>7.4334100000000003</v>
      </c>
      <c r="BB33" s="44">
        <v>7.5232830000000002</v>
      </c>
      <c r="BC33" s="44">
        <v>7.5998279999999996</v>
      </c>
      <c r="BD33" s="44">
        <v>7.5136589999999996</v>
      </c>
      <c r="BE33" s="44">
        <v>7.6261089999999996</v>
      </c>
      <c r="BF33" s="44">
        <v>7.4964839999999997</v>
      </c>
      <c r="BG33" s="44">
        <v>7.5774309999999998</v>
      </c>
      <c r="BH33" s="44">
        <v>7.4841879999999996</v>
      </c>
      <c r="BI33" s="44">
        <v>7.5356519999999998</v>
      </c>
      <c r="BJ33" s="44">
        <v>7.6035959999999996</v>
      </c>
      <c r="BK33" s="44">
        <v>7.8296289999999997</v>
      </c>
      <c r="BL33" s="44">
        <v>7.9636969999999998</v>
      </c>
      <c r="BM33" s="44">
        <v>7.7800950000000002</v>
      </c>
      <c r="BN33" s="44">
        <v>7.6795809999999998</v>
      </c>
      <c r="BO33" s="44">
        <v>7.7945310000000001</v>
      </c>
      <c r="BP33" s="44">
        <v>7.9695919999999996</v>
      </c>
      <c r="BQ33" s="44">
        <v>7.9890559999999997</v>
      </c>
      <c r="BR33" s="44">
        <v>8.3055699999999995</v>
      </c>
      <c r="BS33" s="44">
        <v>8.1210509999999996</v>
      </c>
      <c r="BT33" s="44">
        <v>8.302778</v>
      </c>
      <c r="BU33" s="44">
        <v>8.3123199999999997</v>
      </c>
      <c r="BV33" s="44">
        <v>8.2053530000000006</v>
      </c>
      <c r="BW33" s="44">
        <v>8.3355709999999998</v>
      </c>
      <c r="BX33" s="44">
        <v>8.3607089999999999</v>
      </c>
      <c r="BY33" s="44">
        <v>8.4312939999999994</v>
      </c>
      <c r="BZ33" s="44">
        <v>8.6639130000000009</v>
      </c>
      <c r="CA33" s="44">
        <v>8.4881630000000001</v>
      </c>
      <c r="CB33" s="44">
        <v>8.3840500000000002</v>
      </c>
      <c r="CC33" s="44">
        <v>8.4422289999999993</v>
      </c>
      <c r="CD33" s="44">
        <v>8.5706670000000003</v>
      </c>
      <c r="CE33" s="44">
        <v>8.4469550000000009</v>
      </c>
      <c r="CF33" s="44">
        <v>8.4147449999999999</v>
      </c>
      <c r="CG33" s="44">
        <v>8.4731360000000002</v>
      </c>
      <c r="CH33" s="44">
        <v>8.5323720000000005</v>
      </c>
      <c r="CI33" s="44">
        <v>8.4984059999999992</v>
      </c>
      <c r="CJ33" s="44">
        <v>8.5380640000000003</v>
      </c>
      <c r="CK33" s="44">
        <v>8.5948550000000008</v>
      </c>
      <c r="CL33" s="44">
        <v>8.5456249999999994</v>
      </c>
      <c r="CM33" s="44" t="e">
        <v>#N/A</v>
      </c>
      <c r="CN33" s="44" t="e">
        <v>#N/A</v>
      </c>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
      <c r="A34" s="41" t="s">
        <v>131</v>
      </c>
      <c r="C34" s="41" t="s">
        <v>132</v>
      </c>
      <c r="D34" s="87" t="s">
        <v>81</v>
      </c>
      <c r="E34" s="86">
        <v>45390</v>
      </c>
      <c r="F34" s="50">
        <v>2.6747500070504504</v>
      </c>
      <c r="G34" s="50">
        <v>2.6824422790222515</v>
      </c>
      <c r="H34" s="50">
        <v>2.6739385073595798</v>
      </c>
      <c r="I34" s="50">
        <v>2.732619088568812</v>
      </c>
      <c r="J34" s="50">
        <v>2.7546618513065968</v>
      </c>
      <c r="K34" s="50">
        <v>2.7605146304184909</v>
      </c>
      <c r="L34" s="50">
        <v>2.7250549277897371</v>
      </c>
      <c r="M34" s="50">
        <v>2.6780751884443537</v>
      </c>
      <c r="N34" s="50">
        <v>2.7310991879245403</v>
      </c>
      <c r="O34" s="50">
        <v>2.7345198208183898</v>
      </c>
      <c r="P34" s="50">
        <v>2.7014138276780777</v>
      </c>
      <c r="Q34" s="50">
        <v>2.6805930444384249</v>
      </c>
      <c r="R34" s="50">
        <v>2.7327703822922844</v>
      </c>
      <c r="S34" s="50">
        <v>2.7121186010586906</v>
      </c>
      <c r="T34" s="50">
        <v>2.6733772659514621</v>
      </c>
      <c r="U34" s="50">
        <v>2.6833175900450104</v>
      </c>
      <c r="V34" s="50">
        <v>2.8110059263707239</v>
      </c>
      <c r="W34" s="50">
        <v>2.7476021049644026</v>
      </c>
      <c r="X34" s="50">
        <v>2.7248163865630795</v>
      </c>
      <c r="Y34" s="50">
        <v>2.6737491649599194</v>
      </c>
      <c r="Z34" s="50">
        <v>2.6608686520086251</v>
      </c>
      <c r="AA34" s="50">
        <v>2.6027057641337601</v>
      </c>
      <c r="AB34" s="50">
        <v>2.6678396620716689</v>
      </c>
      <c r="AC34" s="50">
        <v>2.7126736825248101</v>
      </c>
      <c r="AD34" s="50">
        <v>2.6622030795163183</v>
      </c>
      <c r="AE34" s="50">
        <v>2.6903933346451083</v>
      </c>
      <c r="AF34" s="50">
        <v>2.7414572537182598</v>
      </c>
      <c r="AG34" s="50">
        <v>2.8027998712866471</v>
      </c>
      <c r="AH34" s="50">
        <v>2.8218551748799339</v>
      </c>
      <c r="AI34" s="50">
        <v>2.7940602962520962</v>
      </c>
      <c r="AJ34" s="50">
        <v>2.8184672980022887</v>
      </c>
      <c r="AK34" s="50">
        <v>2.8299600688743469</v>
      </c>
      <c r="AL34" s="50">
        <v>2.7368688342964131</v>
      </c>
      <c r="AM34" s="50">
        <v>2.760628209032848</v>
      </c>
      <c r="AN34" s="50">
        <v>2.7441882964912852</v>
      </c>
      <c r="AO34" s="50">
        <v>2.8313985376741675</v>
      </c>
      <c r="AP34" s="50">
        <v>2.8239290785018958</v>
      </c>
      <c r="AQ34" s="50">
        <v>2.7588913448211945</v>
      </c>
      <c r="AR34" s="50">
        <v>2.3266197326540867</v>
      </c>
      <c r="AS34" s="50">
        <v>1.9264745091629436</v>
      </c>
      <c r="AT34" s="50">
        <v>2.456855837998603</v>
      </c>
      <c r="AU34" s="50">
        <v>2.8537316451569663</v>
      </c>
      <c r="AV34" s="50">
        <v>2.9305178447418747</v>
      </c>
      <c r="AW34" s="50">
        <v>2.7750496215469411</v>
      </c>
      <c r="AX34" s="50">
        <v>3.0508921590987503</v>
      </c>
      <c r="AY34" s="50">
        <v>3.0490090559072933</v>
      </c>
      <c r="AZ34" s="50">
        <v>3.0820767591889355</v>
      </c>
      <c r="BA34" s="50">
        <v>3.0609612777526385</v>
      </c>
      <c r="BB34" s="50">
        <v>3.0682099573567942</v>
      </c>
      <c r="BC34" s="50">
        <v>3.0860353418779951</v>
      </c>
      <c r="BD34" s="50">
        <v>3.0549153036901928</v>
      </c>
      <c r="BE34" s="50">
        <v>3.0541821909535471</v>
      </c>
      <c r="BF34" s="50">
        <v>2.981141554977679</v>
      </c>
      <c r="BG34" s="50">
        <v>3.0193850276048626</v>
      </c>
      <c r="BH34" s="50">
        <v>2.9582458176388187</v>
      </c>
      <c r="BI34" s="50">
        <v>2.9923027645889513</v>
      </c>
      <c r="BJ34" s="50">
        <v>3.0594966976654319</v>
      </c>
      <c r="BK34" s="50">
        <v>3.2028501189651206</v>
      </c>
      <c r="BL34" s="50">
        <v>3.2500878506117532</v>
      </c>
      <c r="BM34" s="50">
        <v>3.1645166284312745</v>
      </c>
      <c r="BN34" s="50">
        <v>3.14374555539248</v>
      </c>
      <c r="BO34" s="50">
        <v>3.2029165147036824</v>
      </c>
      <c r="BP34" s="50">
        <v>3.2463427455989406</v>
      </c>
      <c r="BQ34" s="50">
        <v>3.2654667231098529</v>
      </c>
      <c r="BR34" s="50">
        <v>3.4708820520684989</v>
      </c>
      <c r="BS34" s="50">
        <v>3.4192732109869688</v>
      </c>
      <c r="BT34" s="50">
        <v>3.565690308533485</v>
      </c>
      <c r="BU34" s="50">
        <v>3.5208693712383345</v>
      </c>
      <c r="BV34" s="50">
        <v>3.4833721755886562</v>
      </c>
      <c r="BW34" s="50">
        <v>3.5468598454951903</v>
      </c>
      <c r="BX34" s="50">
        <v>3.5690256904878503</v>
      </c>
      <c r="BY34" s="50">
        <v>3.6010674997331265</v>
      </c>
      <c r="BZ34" s="50">
        <v>3.6185840910941054</v>
      </c>
      <c r="CA34" s="50">
        <v>3.4187922051680957</v>
      </c>
      <c r="CB34" s="50">
        <v>3.3588130375711951</v>
      </c>
      <c r="CC34" s="50">
        <v>3.3809412972360726</v>
      </c>
      <c r="CD34" s="50">
        <v>3.4661013211092202</v>
      </c>
      <c r="CE34" s="50">
        <v>3.4310309099994898</v>
      </c>
      <c r="CF34" s="50">
        <v>3.3951194891920076</v>
      </c>
      <c r="CG34" s="50">
        <v>3.4753646250905357</v>
      </c>
      <c r="CH34" s="50">
        <v>3.4814038883747793</v>
      </c>
      <c r="CI34" s="50">
        <v>3.5457939822541054</v>
      </c>
      <c r="CJ34" s="50">
        <v>3.4817498062114729</v>
      </c>
      <c r="CK34" s="50">
        <v>3.4517585728296898</v>
      </c>
      <c r="CL34" s="50">
        <v>3.4755977890008931</v>
      </c>
      <c r="CM34" s="50" t="e">
        <v>#N/A</v>
      </c>
      <c r="CN34" s="50" t="e">
        <v>#N/A</v>
      </c>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
      <c r="A35" s="41" t="s">
        <v>47</v>
      </c>
      <c r="C35" s="41" t="s">
        <v>133</v>
      </c>
      <c r="D35" s="87" t="s">
        <v>81</v>
      </c>
      <c r="E35" s="86">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t="e">
        <v>#N/A</v>
      </c>
      <c r="CC35" s="51" t="e">
        <v>#N/A</v>
      </c>
      <c r="CD35" s="51" t="e">
        <v>#N/A</v>
      </c>
      <c r="CE35" s="51" t="e">
        <v>#N/A</v>
      </c>
      <c r="CF35" s="51" t="e">
        <v>#N/A</v>
      </c>
      <c r="CG35" s="51" t="e">
        <v>#N/A</v>
      </c>
      <c r="CH35" s="51" t="e">
        <v>#N/A</v>
      </c>
      <c r="CI35" s="51" t="e">
        <v>#N/A</v>
      </c>
      <c r="CJ35" s="51" t="e">
        <v>#N/A</v>
      </c>
      <c r="CK35" s="51" t="e">
        <v>#N/A</v>
      </c>
      <c r="CL35" s="51" t="e">
        <v>#N/A</v>
      </c>
      <c r="CM35" s="51" t="e">
        <v>#N/A</v>
      </c>
      <c r="CN35" s="51" t="e">
        <v>#N/A</v>
      </c>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
      <c r="A36" s="41" t="s">
        <v>134</v>
      </c>
      <c r="C36" s="41" t="s">
        <v>51</v>
      </c>
      <c r="D36" s="87" t="s">
        <v>81</v>
      </c>
      <c r="E36" s="86">
        <v>45366</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v>1094</v>
      </c>
      <c r="CC36" s="45">
        <v>1164</v>
      </c>
      <c r="CD36" s="45">
        <v>2076</v>
      </c>
      <c r="CE36" s="45">
        <v>1239</v>
      </c>
      <c r="CF36" s="45">
        <v>1621</v>
      </c>
      <c r="CG36" s="45">
        <v>1680</v>
      </c>
      <c r="CH36" s="45">
        <v>2734</v>
      </c>
      <c r="CI36" s="45">
        <v>2137</v>
      </c>
      <c r="CJ36" s="45">
        <v>1808</v>
      </c>
      <c r="CK36" s="45">
        <v>1493</v>
      </c>
      <c r="CL36" s="45">
        <v>1951</v>
      </c>
      <c r="CM36" s="45">
        <v>1674</v>
      </c>
      <c r="CN36" s="45" t="e">
        <v>#N/A</v>
      </c>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
      <c r="A37" s="41" t="s">
        <v>135</v>
      </c>
      <c r="C37" s="41" t="s">
        <v>136</v>
      </c>
      <c r="D37" s="87" t="s">
        <v>81</v>
      </c>
      <c r="E37" s="86">
        <v>45387</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v>202</v>
      </c>
      <c r="CB37" s="45">
        <v>244</v>
      </c>
      <c r="CC37" s="45">
        <v>211</v>
      </c>
      <c r="CD37" s="45">
        <v>256</v>
      </c>
      <c r="CE37" s="45">
        <v>200</v>
      </c>
      <c r="CF37" s="45">
        <v>173</v>
      </c>
      <c r="CG37" s="45">
        <v>220</v>
      </c>
      <c r="CH37" s="45">
        <v>234</v>
      </c>
      <c r="CI37" s="45">
        <v>212</v>
      </c>
      <c r="CJ37" s="45">
        <v>237</v>
      </c>
      <c r="CK37" s="45">
        <v>174</v>
      </c>
      <c r="CL37" s="45">
        <v>192</v>
      </c>
      <c r="CM37" s="45">
        <v>203</v>
      </c>
      <c r="CN37" s="45" t="e">
        <v>#N/A</v>
      </c>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
      <c r="A38" s="41" t="s">
        <v>242</v>
      </c>
      <c r="C38" s="41" t="s">
        <v>243</v>
      </c>
      <c r="D38" s="87" t="s">
        <v>81</v>
      </c>
      <c r="E38" s="86">
        <v>45390</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2837</v>
      </c>
      <c r="BT38" s="51">
        <v>2249</v>
      </c>
      <c r="BU38" s="51">
        <v>2133</v>
      </c>
      <c r="BV38" s="51">
        <v>1893</v>
      </c>
      <c r="BW38" s="51">
        <v>1855</v>
      </c>
      <c r="BX38" s="51">
        <v>1642</v>
      </c>
      <c r="BY38" s="51">
        <v>1200</v>
      </c>
      <c r="BZ38" s="51">
        <v>1198</v>
      </c>
      <c r="CA38" s="51">
        <v>1738</v>
      </c>
      <c r="CB38" s="51">
        <v>2424</v>
      </c>
      <c r="CC38" s="51">
        <v>2686</v>
      </c>
      <c r="CD38" s="51">
        <v>3117</v>
      </c>
      <c r="CE38" s="51">
        <v>3140</v>
      </c>
      <c r="CF38" s="51">
        <v>2644</v>
      </c>
      <c r="CG38" s="51">
        <v>2716</v>
      </c>
      <c r="CH38" s="51">
        <v>2430</v>
      </c>
      <c r="CI38" s="51">
        <v>2169</v>
      </c>
      <c r="CJ38" s="51">
        <v>1783</v>
      </c>
      <c r="CK38" s="51">
        <v>1365</v>
      </c>
      <c r="CL38" s="51">
        <v>1649</v>
      </c>
      <c r="CM38" s="51">
        <v>2135</v>
      </c>
      <c r="CN38" s="51">
        <v>2664</v>
      </c>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
      <c r="A39" s="41" t="s">
        <v>244</v>
      </c>
      <c r="C39" s="41" t="s">
        <v>46</v>
      </c>
      <c r="D39" s="87" t="s">
        <v>81</v>
      </c>
      <c r="E39" s="86">
        <v>45390</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517673</v>
      </c>
      <c r="BT39" s="51">
        <v>491452</v>
      </c>
      <c r="BU39" s="51">
        <v>485173</v>
      </c>
      <c r="BV39" s="51">
        <v>497867</v>
      </c>
      <c r="BW39" s="51">
        <v>509710</v>
      </c>
      <c r="BX39" s="51">
        <v>490293</v>
      </c>
      <c r="BY39" s="51">
        <v>495605</v>
      </c>
      <c r="BZ39" s="51">
        <v>508515</v>
      </c>
      <c r="CA39" s="51">
        <v>506823</v>
      </c>
      <c r="CB39" s="51">
        <v>535903</v>
      </c>
      <c r="CC39" s="51">
        <v>548585</v>
      </c>
      <c r="CD39" s="51">
        <v>552412</v>
      </c>
      <c r="CE39" s="51">
        <v>552122</v>
      </c>
      <c r="CF39" s="51">
        <v>539730</v>
      </c>
      <c r="CG39" s="51">
        <v>522750</v>
      </c>
      <c r="CH39" s="51">
        <v>548687</v>
      </c>
      <c r="CI39" s="51">
        <v>546085</v>
      </c>
      <c r="CJ39" s="51">
        <v>539887</v>
      </c>
      <c r="CK39" s="51">
        <v>540346</v>
      </c>
      <c r="CL39" s="51">
        <v>569389</v>
      </c>
      <c r="CM39" s="51">
        <v>583252</v>
      </c>
      <c r="CN39" s="51">
        <v>596193</v>
      </c>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
      <c r="A40" s="41" t="s">
        <v>245</v>
      </c>
      <c r="C40" s="41" t="s">
        <v>246</v>
      </c>
      <c r="D40" s="87" t="s">
        <v>81</v>
      </c>
      <c r="E40" s="86">
        <v>45390</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0.69963008631319357</v>
      </c>
      <c r="BT40" s="51">
        <v>0.70767778477029575</v>
      </c>
      <c r="BU40" s="51">
        <v>0.78476821192052981</v>
      </c>
      <c r="BV40" s="51">
        <v>0.72141768292682928</v>
      </c>
      <c r="BW40" s="51">
        <v>0.85523282618718299</v>
      </c>
      <c r="BX40" s="51">
        <v>1.0192427063935443</v>
      </c>
      <c r="BY40" s="51">
        <v>1.1639185257032008</v>
      </c>
      <c r="BZ40" s="51">
        <v>0.64686825053995678</v>
      </c>
      <c r="CA40" s="51">
        <v>0.72841575859178542</v>
      </c>
      <c r="CB40" s="51">
        <v>0.73144236572118293</v>
      </c>
      <c r="CC40" s="51">
        <v>0.85759897828863341</v>
      </c>
      <c r="CD40" s="51">
        <v>0.85397260273972586</v>
      </c>
      <c r="CE40" s="51">
        <v>0.79715663874079712</v>
      </c>
      <c r="CF40" s="51">
        <v>0.81429011395133966</v>
      </c>
      <c r="CG40" s="51">
        <v>0.86832853946947908</v>
      </c>
      <c r="CH40" s="51">
        <v>0.76214352867439672</v>
      </c>
      <c r="CI40" s="51">
        <v>0.80812220566318926</v>
      </c>
      <c r="CJ40" s="51">
        <v>0.80152671755725191</v>
      </c>
      <c r="CK40" s="51">
        <v>1.0945512820512822</v>
      </c>
      <c r="CL40" s="51">
        <v>0.77211043518951816</v>
      </c>
      <c r="CM40" s="51">
        <v>0.78753227591294728</v>
      </c>
      <c r="CN40" s="51">
        <v>0.83984867591424972</v>
      </c>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
      <c r="A41" s="41" t="s">
        <v>140</v>
      </c>
      <c r="C41" s="41" t="s">
        <v>130</v>
      </c>
      <c r="D41" s="87" t="s">
        <v>81</v>
      </c>
      <c r="E41" s="86">
        <v>45397</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9.3538481291347129</v>
      </c>
      <c r="BY41" s="44">
        <v>9.1694019573711731</v>
      </c>
      <c r="BZ41" s="44">
        <v>10.123479114528244</v>
      </c>
      <c r="CA41" s="44">
        <v>10.186011278916425</v>
      </c>
      <c r="CB41" s="44">
        <v>40.050084406332672</v>
      </c>
      <c r="CC41" s="44">
        <v>46.333335860045167</v>
      </c>
      <c r="CD41" s="44">
        <v>38.695339242318141</v>
      </c>
      <c r="CE41" s="44">
        <v>32.766673515597383</v>
      </c>
      <c r="CF41" s="44">
        <v>36.139467949985821</v>
      </c>
      <c r="CG41" s="44">
        <v>39.333881741739937</v>
      </c>
      <c r="CH41" s="44">
        <v>39.528530636016448</v>
      </c>
      <c r="CI41" s="44">
        <v>39.185402916554615</v>
      </c>
      <c r="CJ41" s="44">
        <v>35.772855099106039</v>
      </c>
      <c r="CK41" s="44">
        <v>32.50492035370786</v>
      </c>
      <c r="CL41" s="44">
        <v>33.594249426080907</v>
      </c>
      <c r="CM41" s="44">
        <v>36.395575356513852</v>
      </c>
      <c r="CN41" s="44" t="e">
        <v>#N/A</v>
      </c>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
      <c r="A42" s="41" t="s">
        <v>141</v>
      </c>
      <c r="C42" s="41" t="s">
        <v>130</v>
      </c>
      <c r="D42" s="87" t="s">
        <v>81</v>
      </c>
      <c r="E42" s="86">
        <v>45397</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6.4182639999999997</v>
      </c>
      <c r="S42" s="44">
        <v>6.3649469999999999</v>
      </c>
      <c r="T42" s="44">
        <v>6.2522339999999996</v>
      </c>
      <c r="U42" s="44">
        <v>5.6846959999999997</v>
      </c>
      <c r="V42" s="44">
        <v>6.1683450000000004</v>
      </c>
      <c r="W42" s="44">
        <v>6.5207189999999997</v>
      </c>
      <c r="X42" s="44">
        <v>6.6652380000000004</v>
      </c>
      <c r="Y42" s="44">
        <v>6.6510300000000004</v>
      </c>
      <c r="Z42" s="44">
        <v>6.8746640000000001</v>
      </c>
      <c r="AA42" s="44">
        <v>6.9320380000000004</v>
      </c>
      <c r="AB42" s="44">
        <v>6.5662839999999996</v>
      </c>
      <c r="AC42" s="44">
        <v>6.199503</v>
      </c>
      <c r="AD42" s="44">
        <v>6.3271559999999996</v>
      </c>
      <c r="AE42" s="44">
        <v>6.2467240000000004</v>
      </c>
      <c r="AF42" s="44">
        <v>6.3887720000000003</v>
      </c>
      <c r="AG42" s="44">
        <v>6.6063289999999997</v>
      </c>
      <c r="AH42" s="44">
        <v>6.8546649999999998</v>
      </c>
      <c r="AI42" s="44">
        <v>6.1919769999999996</v>
      </c>
      <c r="AJ42" s="44">
        <v>6.3185510000000003</v>
      </c>
      <c r="AK42" s="44">
        <v>6.3440909999999997</v>
      </c>
      <c r="AL42" s="44">
        <v>6.1775320000000002</v>
      </c>
      <c r="AM42" s="44">
        <v>6.3259600000000002</v>
      </c>
      <c r="AN42" s="44">
        <v>6.1178140000000001</v>
      </c>
      <c r="AO42" s="44">
        <v>6.0612209999999997</v>
      </c>
      <c r="AP42" s="44">
        <v>6.2088140000000003</v>
      </c>
      <c r="AQ42" s="44">
        <v>6.2128230000000002</v>
      </c>
      <c r="AR42" s="44">
        <v>5.5787630000000004</v>
      </c>
      <c r="AS42" s="44">
        <v>4.4905480000000004</v>
      </c>
      <c r="AT42" s="44">
        <v>4.6221889999999997</v>
      </c>
      <c r="AU42" s="44">
        <v>4.8074890000000003</v>
      </c>
      <c r="AV42" s="44">
        <v>5.0664610000000003</v>
      </c>
      <c r="AW42" s="44">
        <v>5.1065500000000004</v>
      </c>
      <c r="AX42" s="44">
        <v>5.4174769999999999</v>
      </c>
      <c r="AY42" s="44">
        <v>5.4812519999999996</v>
      </c>
      <c r="AZ42" s="44">
        <v>5.5982880000000002</v>
      </c>
      <c r="BA42" s="44">
        <v>5.9422040000000003</v>
      </c>
      <c r="BB42" s="44">
        <v>6.3445720000000003</v>
      </c>
      <c r="BC42" s="44">
        <v>6.3805909999999999</v>
      </c>
      <c r="BD42" s="44">
        <v>6.7942200000000001</v>
      </c>
      <c r="BE42" s="44">
        <v>6.9408839999999996</v>
      </c>
      <c r="BF42" s="44">
        <v>7.2403969999999997</v>
      </c>
      <c r="BG42" s="44">
        <v>7.3612330000000004</v>
      </c>
      <c r="BH42" s="44">
        <v>7.4604889999999999</v>
      </c>
      <c r="BI42" s="44">
        <v>7.4455470000000004</v>
      </c>
      <c r="BJ42" s="44">
        <v>7.3204019999999996</v>
      </c>
      <c r="BK42" s="44">
        <v>7.521909</v>
      </c>
      <c r="BL42" s="44">
        <v>7.8327739999999997</v>
      </c>
      <c r="BM42" s="44">
        <v>8.1477299999999993</v>
      </c>
      <c r="BN42" s="44">
        <v>8.1014859999999995</v>
      </c>
      <c r="BO42" s="44">
        <v>8.629092</v>
      </c>
      <c r="BP42" s="44">
        <v>9.0815280000000005</v>
      </c>
      <c r="BQ42" s="44">
        <v>9.4215750000000007</v>
      </c>
      <c r="BR42" s="44">
        <v>9.3887409999999996</v>
      </c>
      <c r="BS42" s="44">
        <v>9.3189240000000009</v>
      </c>
      <c r="BT42" s="44">
        <v>9.2694910000000004</v>
      </c>
      <c r="BU42" s="44">
        <v>8.9764739999999996</v>
      </c>
      <c r="BV42" s="44">
        <v>8.9719789999999993</v>
      </c>
      <c r="BW42" s="44">
        <v>9.5521189999999994</v>
      </c>
      <c r="BX42" s="44">
        <v>9.2147579999999998</v>
      </c>
      <c r="BY42" s="44">
        <v>8.6177489999999999</v>
      </c>
      <c r="BZ42" s="44">
        <v>9.7279599999999995</v>
      </c>
      <c r="CA42" s="44">
        <v>8.7417739999999995</v>
      </c>
      <c r="CB42" s="44">
        <v>9.0854149999999994</v>
      </c>
      <c r="CC42" s="44">
        <v>8.1608669999999996</v>
      </c>
      <c r="CD42" s="44">
        <v>8.4667589999999997</v>
      </c>
      <c r="CE42" s="44">
        <v>7.8825880000000002</v>
      </c>
      <c r="CF42" s="44">
        <v>8.1974490000000007</v>
      </c>
      <c r="CG42" s="44">
        <v>8.7108489999999996</v>
      </c>
      <c r="CH42" s="44">
        <v>9.1721869999999992</v>
      </c>
      <c r="CI42" s="44">
        <v>8.6593280000000004</v>
      </c>
      <c r="CJ42" s="44">
        <v>8.7455970000000001</v>
      </c>
      <c r="CK42" s="44">
        <v>8.806737</v>
      </c>
      <c r="CL42" s="44">
        <v>8.4793939999999992</v>
      </c>
      <c r="CM42" s="44">
        <v>8.8283070000000006</v>
      </c>
      <c r="CN42" s="44" t="e">
        <v>#N/A</v>
      </c>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
      <c r="A43" s="41" t="s">
        <v>142</v>
      </c>
      <c r="D43" s="87" t="s">
        <v>81</v>
      </c>
      <c r="E43" s="86">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t="e">
        <v>#N/A</v>
      </c>
      <c r="CC43" s="45" t="e">
        <v>#N/A</v>
      </c>
      <c r="CD43" s="45" t="e">
        <v>#N/A</v>
      </c>
      <c r="CE43" s="45" t="e">
        <v>#N/A</v>
      </c>
      <c r="CF43" s="45" t="e">
        <v>#N/A</v>
      </c>
      <c r="CG43" s="45" t="e">
        <v>#N/A</v>
      </c>
      <c r="CH43" s="45" t="e">
        <v>#N/A</v>
      </c>
      <c r="CI43" s="45" t="e">
        <v>#N/A</v>
      </c>
      <c r="CJ43" s="45" t="e">
        <v>#N/A</v>
      </c>
      <c r="CK43" s="45" t="e">
        <v>#N/A</v>
      </c>
      <c r="CL43" s="45" t="e">
        <v>#N/A</v>
      </c>
      <c r="CM43" s="45" t="e">
        <v>#N/A</v>
      </c>
      <c r="CN43" s="45" t="e">
        <v>#N/A</v>
      </c>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
      <c r="A44" s="41" t="s">
        <v>143</v>
      </c>
      <c r="D44" s="87" t="s">
        <v>81</v>
      </c>
      <c r="E44" s="86">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t="e">
        <v>#N/A</v>
      </c>
      <c r="CC44" s="45" t="e">
        <v>#N/A</v>
      </c>
      <c r="CD44" s="45" t="e">
        <v>#N/A</v>
      </c>
      <c r="CE44" s="45" t="e">
        <v>#N/A</v>
      </c>
      <c r="CF44" s="45" t="e">
        <v>#N/A</v>
      </c>
      <c r="CG44" s="45" t="e">
        <v>#N/A</v>
      </c>
      <c r="CH44" s="45" t="e">
        <v>#N/A</v>
      </c>
      <c r="CI44" s="45" t="e">
        <v>#N/A</v>
      </c>
      <c r="CJ44" s="45" t="e">
        <v>#N/A</v>
      </c>
      <c r="CK44" s="45" t="e">
        <v>#N/A</v>
      </c>
      <c r="CL44" s="45" t="e">
        <v>#N/A</v>
      </c>
      <c r="CM44" s="45" t="e">
        <v>#N/A</v>
      </c>
      <c r="CN44" s="45" t="e">
        <v>#N/A</v>
      </c>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
      <c r="A45" s="41" t="s">
        <v>144</v>
      </c>
      <c r="C45" s="41" t="s">
        <v>136</v>
      </c>
      <c r="D45" s="87" t="s">
        <v>81</v>
      </c>
      <c r="E45" s="86">
        <v>45387</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v>16</v>
      </c>
      <c r="CB45" s="45">
        <v>14</v>
      </c>
      <c r="CC45" s="45">
        <v>10</v>
      </c>
      <c r="CD45" s="45">
        <v>12</v>
      </c>
      <c r="CE45" s="45">
        <v>11</v>
      </c>
      <c r="CF45" s="45">
        <v>12</v>
      </c>
      <c r="CG45" s="45">
        <v>8</v>
      </c>
      <c r="CH45" s="45">
        <v>10</v>
      </c>
      <c r="CI45" s="45">
        <v>12</v>
      </c>
      <c r="CJ45" s="45">
        <v>16</v>
      </c>
      <c r="CK45" s="45">
        <v>12</v>
      </c>
      <c r="CL45" s="45">
        <v>17</v>
      </c>
      <c r="CM45" s="45">
        <v>21</v>
      </c>
      <c r="CN45" s="45" t="e">
        <v>#N/A</v>
      </c>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
      <c r="A46" s="41" t="s">
        <v>145</v>
      </c>
      <c r="C46" s="41" t="s">
        <v>146</v>
      </c>
      <c r="D46" s="87" t="s">
        <v>81</v>
      </c>
      <c r="E46" s="86">
        <v>45387</v>
      </c>
      <c r="F46" s="169">
        <v>211.71463941000002</v>
      </c>
      <c r="G46" s="169">
        <v>203.25591274999999</v>
      </c>
      <c r="H46" s="169">
        <v>377.28521883999997</v>
      </c>
      <c r="I46" s="169">
        <v>262.26815905999996</v>
      </c>
      <c r="J46" s="169">
        <v>377.82733134999995</v>
      </c>
      <c r="K46" s="169">
        <v>328.10005632999997</v>
      </c>
      <c r="L46" s="169">
        <v>291.66943687999998</v>
      </c>
      <c r="M46" s="169">
        <v>338.38902560000002</v>
      </c>
      <c r="N46" s="169">
        <v>1160.66917592</v>
      </c>
      <c r="O46" s="169">
        <v>337.90144084000002</v>
      </c>
      <c r="P46" s="169">
        <v>377.48615973</v>
      </c>
      <c r="Q46" s="169">
        <v>296.04393754</v>
      </c>
      <c r="R46" s="169">
        <v>192.50134502</v>
      </c>
      <c r="S46" s="169">
        <v>339.76638167999999</v>
      </c>
      <c r="T46" s="169">
        <v>440.72041249999978</v>
      </c>
      <c r="U46" s="169">
        <v>438.01505121000002</v>
      </c>
      <c r="V46" s="169">
        <v>717.83330911999997</v>
      </c>
      <c r="W46" s="169">
        <v>394.67880638999998</v>
      </c>
      <c r="X46" s="169">
        <v>443.75838563999997</v>
      </c>
      <c r="Y46" s="169">
        <v>350.65400500000004</v>
      </c>
      <c r="Z46" s="169">
        <v>269.08082389000015</v>
      </c>
      <c r="AA46" s="169">
        <v>331.88516802000004</v>
      </c>
      <c r="AB46" s="169">
        <v>380.14598493</v>
      </c>
      <c r="AC46" s="169">
        <v>235.75597334</v>
      </c>
      <c r="AD46" s="169">
        <v>258.26002690000001</v>
      </c>
      <c r="AE46" s="169">
        <v>356.93944166999995</v>
      </c>
      <c r="AF46" s="169">
        <v>342.73177867000004</v>
      </c>
      <c r="AG46" s="169">
        <v>375.70581040000002</v>
      </c>
      <c r="AH46" s="169">
        <v>331.36629359000011</v>
      </c>
      <c r="AI46" s="169">
        <v>365.97490530999994</v>
      </c>
      <c r="AJ46" s="169">
        <v>339.88532200000009</v>
      </c>
      <c r="AK46" s="169">
        <v>349.23542468000005</v>
      </c>
      <c r="AL46" s="169">
        <v>400.27509522999998</v>
      </c>
      <c r="AM46" s="169">
        <v>464.35814388999989</v>
      </c>
      <c r="AN46" s="169">
        <v>1121.19836865</v>
      </c>
      <c r="AO46" s="169">
        <v>296.52734249999997</v>
      </c>
      <c r="AP46" s="169">
        <v>208.99793284999998</v>
      </c>
      <c r="AQ46" s="169">
        <v>334.10810939999999</v>
      </c>
      <c r="AR46" s="169">
        <v>210.52395752999999</v>
      </c>
      <c r="AS46" s="169">
        <v>296.56930002999997</v>
      </c>
      <c r="AT46" s="169">
        <v>233.45572200999999</v>
      </c>
      <c r="AU46" s="169">
        <v>272.82168249000006</v>
      </c>
      <c r="AV46" s="169">
        <v>324.99921692999999</v>
      </c>
      <c r="AW46" s="169">
        <v>332.14780741999994</v>
      </c>
      <c r="AX46" s="169">
        <v>321.1621955</v>
      </c>
      <c r="AY46" s="169">
        <v>325.86868011999996</v>
      </c>
      <c r="AZ46" s="169">
        <v>284.78855288</v>
      </c>
      <c r="BA46" s="169">
        <v>273.03934064999999</v>
      </c>
      <c r="BB46" s="169">
        <v>294.95900553000001</v>
      </c>
      <c r="BC46" s="169">
        <v>668.37387288999992</v>
      </c>
      <c r="BD46" s="169">
        <v>424.19419786000003</v>
      </c>
      <c r="BE46" s="169">
        <v>408.5148959199999</v>
      </c>
      <c r="BF46" s="169">
        <v>455.82384695999997</v>
      </c>
      <c r="BG46" s="169">
        <v>1063.1278954700001</v>
      </c>
      <c r="BH46" s="169">
        <v>436.12518339000007</v>
      </c>
      <c r="BI46" s="169">
        <v>346.75995097000003</v>
      </c>
      <c r="BJ46" s="169">
        <v>359.17085253000005</v>
      </c>
      <c r="BK46" s="169">
        <v>384.12000499999999</v>
      </c>
      <c r="BL46" s="169">
        <v>397.38793312999996</v>
      </c>
      <c r="BM46" s="169">
        <v>383.33929650999994</v>
      </c>
      <c r="BN46" s="169">
        <v>369.76595496000004</v>
      </c>
      <c r="BO46" s="169">
        <v>373.81392633999997</v>
      </c>
      <c r="BP46" s="169">
        <v>600.55489434999993</v>
      </c>
      <c r="BQ46" s="169">
        <v>491.87209468999993</v>
      </c>
      <c r="BR46" s="169">
        <v>485.64661728999999</v>
      </c>
      <c r="BS46" s="169">
        <v>640.9747033000001</v>
      </c>
      <c r="BT46" s="169">
        <v>428.08214654999989</v>
      </c>
      <c r="BU46" s="169">
        <v>627.63243900999998</v>
      </c>
      <c r="BV46" s="169">
        <v>540.18284176999987</v>
      </c>
      <c r="BW46" s="169">
        <v>415.81397371999992</v>
      </c>
      <c r="BX46" s="169">
        <v>379.4400416200001</v>
      </c>
      <c r="BY46" s="169">
        <v>346.20141651000006</v>
      </c>
      <c r="BZ46" s="169">
        <v>324.32084199000002</v>
      </c>
      <c r="CA46" s="169">
        <v>399.24400833000004</v>
      </c>
      <c r="CB46" s="169">
        <v>482.65013915999998</v>
      </c>
      <c r="CC46" s="169">
        <v>522.60897854999996</v>
      </c>
      <c r="CD46" s="169">
        <v>590.32490079000002</v>
      </c>
      <c r="CE46" s="169">
        <v>479.79944751999994</v>
      </c>
      <c r="CF46" s="169">
        <v>456.31844507</v>
      </c>
      <c r="CG46" s="169">
        <v>773.80298334000008</v>
      </c>
      <c r="CH46" s="169">
        <v>529.15627608000011</v>
      </c>
      <c r="CI46" s="169">
        <v>460.60861946</v>
      </c>
      <c r="CJ46" s="169">
        <v>516.6306328899999</v>
      </c>
      <c r="CK46" s="169">
        <v>441.99123431999999</v>
      </c>
      <c r="CL46" s="169">
        <v>446.17613766999995</v>
      </c>
      <c r="CM46" s="169">
        <v>659.40177079</v>
      </c>
      <c r="CN46" s="169">
        <v>661.91009249000001</v>
      </c>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
      <c r="E47" s="86"/>
    </row>
    <row r="48" spans="1:1233"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F34" sqref="F34"/>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249</v>
      </c>
    </row>
    <row r="6" spans="1:34" s="22" customFormat="1" ht="11.25" x14ac:dyDescent="0.15">
      <c r="A6" s="21" t="s">
        <v>88</v>
      </c>
      <c r="B6" s="24" t="s">
        <v>152</v>
      </c>
      <c r="G6" s="25"/>
    </row>
    <row r="7" spans="1:34" s="27" customFormat="1" ht="18" x14ac:dyDescent="0.15">
      <c r="A7" s="26" t="s">
        <v>66</v>
      </c>
      <c r="B7" s="27" t="s">
        <v>153</v>
      </c>
      <c r="C7" s="27" t="s">
        <v>154</v>
      </c>
      <c r="D7" s="27" t="s">
        <v>155</v>
      </c>
      <c r="E7" s="27" t="s">
        <v>156</v>
      </c>
      <c r="F7" s="27" t="s">
        <v>157</v>
      </c>
      <c r="G7" s="27" t="s">
        <v>158</v>
      </c>
      <c r="H7" s="27" t="s">
        <v>159</v>
      </c>
      <c r="I7" s="27" t="s">
        <v>160</v>
      </c>
      <c r="J7" s="27" t="s">
        <v>161</v>
      </c>
      <c r="K7" s="27" t="s">
        <v>162</v>
      </c>
      <c r="L7" s="27" t="s">
        <v>163</v>
      </c>
      <c r="M7" s="27" t="s">
        <v>164</v>
      </c>
      <c r="N7" s="27" t="s">
        <v>165</v>
      </c>
      <c r="O7" s="27" t="s">
        <v>166</v>
      </c>
      <c r="P7" s="27" t="s">
        <v>167</v>
      </c>
      <c r="Q7" s="27" t="s">
        <v>168</v>
      </c>
      <c r="R7" s="27" t="s">
        <v>184</v>
      </c>
      <c r="S7" s="27" t="s">
        <v>185</v>
      </c>
      <c r="T7" s="27" t="s">
        <v>186</v>
      </c>
      <c r="U7" s="27" t="s">
        <v>187</v>
      </c>
      <c r="V7" s="27" t="s">
        <v>188</v>
      </c>
      <c r="W7" s="27" t="s">
        <v>189</v>
      </c>
      <c r="X7" s="27" t="s">
        <v>190</v>
      </c>
      <c r="Y7" s="27" t="s">
        <v>191</v>
      </c>
      <c r="Z7" s="27" t="s">
        <v>192</v>
      </c>
      <c r="AA7" s="27" t="s">
        <v>214</v>
      </c>
      <c r="AB7" s="27" t="s">
        <v>193</v>
      </c>
      <c r="AC7" s="27" t="s">
        <v>194</v>
      </c>
      <c r="AD7" s="27" t="s">
        <v>195</v>
      </c>
      <c r="AE7" s="27" t="s">
        <v>196</v>
      </c>
      <c r="AF7" s="27" t="s">
        <v>197</v>
      </c>
      <c r="AG7" s="27" t="s">
        <v>198</v>
      </c>
      <c r="AH7" s="27" t="s">
        <v>199</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83" customFormat="1" x14ac:dyDescent="0.2">
      <c r="A12" s="84" t="s">
        <v>148</v>
      </c>
      <c r="B12" s="84"/>
      <c r="C12" s="84" t="s">
        <v>51</v>
      </c>
      <c r="D12" s="84" t="s">
        <v>149</v>
      </c>
      <c r="E12" s="85" t="s">
        <v>150</v>
      </c>
      <c r="F12" s="94">
        <v>43831</v>
      </c>
      <c r="G12" s="94">
        <v>44197</v>
      </c>
      <c r="H12" s="94">
        <v>44562</v>
      </c>
      <c r="I12" s="94">
        <v>44927</v>
      </c>
      <c r="J12" s="94"/>
    </row>
    <row r="13" spans="1:34" x14ac:dyDescent="0.2">
      <c r="E13" s="86"/>
    </row>
    <row r="14" spans="1:34" x14ac:dyDescent="0.2">
      <c r="A14" s="41" t="s">
        <v>169</v>
      </c>
      <c r="C14" s="41" t="s">
        <v>15</v>
      </c>
      <c r="D14" s="87" t="s">
        <v>170</v>
      </c>
      <c r="E14" s="86">
        <v>45307</v>
      </c>
      <c r="F14" s="50">
        <v>1.1180992313067684</v>
      </c>
      <c r="G14" s="50">
        <v>3.1789910158949608</v>
      </c>
      <c r="H14" s="50">
        <v>7.233757535164087</v>
      </c>
      <c r="I14" s="50">
        <v>3.8101186758276118</v>
      </c>
      <c r="J14" s="44"/>
    </row>
    <row r="15" spans="1:34" x14ac:dyDescent="0.2">
      <c r="A15" s="41" t="s">
        <v>171</v>
      </c>
      <c r="C15" s="41" t="s">
        <v>15</v>
      </c>
      <c r="D15" s="87" t="s">
        <v>170</v>
      </c>
      <c r="E15" s="86">
        <v>45307</v>
      </c>
      <c r="F15" s="44">
        <v>0.73529411764705621</v>
      </c>
      <c r="G15" s="44">
        <v>3.3576642335766405</v>
      </c>
      <c r="H15" s="44">
        <v>6.7796610169491567</v>
      </c>
      <c r="I15" s="44">
        <v>3.9021164021163957</v>
      </c>
      <c r="J15" s="44"/>
    </row>
    <row r="16" spans="1:34" x14ac:dyDescent="0.2">
      <c r="A16" s="41" t="s">
        <v>219</v>
      </c>
      <c r="C16" s="41" t="s">
        <v>7</v>
      </c>
      <c r="D16" s="87" t="s">
        <v>170</v>
      </c>
      <c r="E16" s="86">
        <v>45296</v>
      </c>
      <c r="F16" s="44">
        <v>11.6</v>
      </c>
      <c r="G16" s="44">
        <v>9</v>
      </c>
      <c r="H16" s="44">
        <v>6</v>
      </c>
      <c r="I16" s="44">
        <v>6</v>
      </c>
      <c r="J16" s="44"/>
    </row>
    <row r="17" spans="1:10" x14ac:dyDescent="0.2">
      <c r="A17" s="41" t="s">
        <v>172</v>
      </c>
      <c r="C17" s="41" t="s">
        <v>44</v>
      </c>
      <c r="D17" s="87" t="s">
        <v>170</v>
      </c>
      <c r="E17" s="86">
        <v>45296</v>
      </c>
      <c r="F17" s="44">
        <v>9.6999999999999993</v>
      </c>
      <c r="G17" s="44">
        <v>7.5</v>
      </c>
      <c r="H17" s="44">
        <v>5.3</v>
      </c>
      <c r="I17" s="44">
        <v>5.4</v>
      </c>
      <c r="J17" s="44"/>
    </row>
    <row r="18" spans="1:10" x14ac:dyDescent="0.2">
      <c r="A18" s="41" t="s">
        <v>173</v>
      </c>
      <c r="D18" s="87" t="s">
        <v>170</v>
      </c>
      <c r="E18" s="86">
        <v>45296</v>
      </c>
      <c r="F18" s="45">
        <v>835.6</v>
      </c>
      <c r="G18" s="45">
        <v>870.1</v>
      </c>
      <c r="H18" s="45">
        <v>933.9</v>
      </c>
      <c r="I18" s="45">
        <v>957.7</v>
      </c>
      <c r="J18" s="45"/>
    </row>
    <row r="19" spans="1:10" x14ac:dyDescent="0.2">
      <c r="A19" s="41" t="s">
        <v>174</v>
      </c>
      <c r="C19" s="41" t="s">
        <v>13</v>
      </c>
      <c r="D19" s="87" t="s">
        <v>170</v>
      </c>
      <c r="E19" s="86">
        <v>45387</v>
      </c>
      <c r="F19" s="45">
        <v>81002.5</v>
      </c>
      <c r="G19" s="45">
        <v>163443.33333333334</v>
      </c>
      <c r="H19" s="45">
        <v>52986.666666666664</v>
      </c>
      <c r="I19" s="45">
        <v>45234.166666666664</v>
      </c>
      <c r="J19" s="45"/>
    </row>
    <row r="20" spans="1:10" x14ac:dyDescent="0.2">
      <c r="A20" s="41" t="s">
        <v>175</v>
      </c>
      <c r="C20" s="41" t="s">
        <v>15</v>
      </c>
      <c r="D20" s="87" t="s">
        <v>170</v>
      </c>
      <c r="E20" s="86">
        <v>45387</v>
      </c>
      <c r="F20" s="50">
        <v>59.260412229249269</v>
      </c>
      <c r="G20" s="50">
        <v>101.77566536012263</v>
      </c>
      <c r="H20" s="50">
        <v>-67.581016866192158</v>
      </c>
      <c r="I20" s="50">
        <v>-14.631039255158528</v>
      </c>
      <c r="J20" s="50"/>
    </row>
    <row r="21" spans="1:10" x14ac:dyDescent="0.2">
      <c r="A21" s="41" t="s">
        <v>176</v>
      </c>
      <c r="C21" s="41" t="s">
        <v>13</v>
      </c>
      <c r="D21" s="87" t="s">
        <v>170</v>
      </c>
      <c r="E21" s="86">
        <v>45344</v>
      </c>
      <c r="F21" s="45">
        <v>27410.833333333332</v>
      </c>
      <c r="G21" s="45">
        <v>56817.5</v>
      </c>
      <c r="H21" s="45">
        <v>16504.166666666668</v>
      </c>
      <c r="I21" s="45">
        <v>14210</v>
      </c>
      <c r="J21" s="45"/>
    </row>
    <row r="22" spans="1:10" x14ac:dyDescent="0.2">
      <c r="A22" s="41" t="s">
        <v>177</v>
      </c>
      <c r="C22" s="41" t="s">
        <v>15</v>
      </c>
      <c r="D22" s="87" t="s">
        <v>170</v>
      </c>
      <c r="E22" s="86">
        <v>45344</v>
      </c>
      <c r="F22" s="50">
        <v>70.306513409961681</v>
      </c>
      <c r="G22" s="50">
        <v>107.2811844465388</v>
      </c>
      <c r="H22" s="50">
        <v>-70.9523180944838</v>
      </c>
      <c r="I22" s="50">
        <v>-13.900530169149206</v>
      </c>
      <c r="J22" s="50"/>
    </row>
    <row r="23" spans="1:10" x14ac:dyDescent="0.2">
      <c r="A23" s="41" t="s">
        <v>178</v>
      </c>
      <c r="C23" s="41" t="s">
        <v>15</v>
      </c>
      <c r="D23" s="87" t="s">
        <v>170</v>
      </c>
      <c r="E23" s="86">
        <v>45296</v>
      </c>
      <c r="F23" s="50">
        <v>4.7555833203186015</v>
      </c>
      <c r="G23" s="50">
        <v>-1.0610013666293994</v>
      </c>
      <c r="H23" s="50">
        <v>1.2506906424230468</v>
      </c>
      <c r="I23" s="50">
        <v>3.948804444885412</v>
      </c>
      <c r="J23" s="50"/>
    </row>
    <row r="24" spans="1:10" x14ac:dyDescent="0.2">
      <c r="A24" s="41" t="s">
        <v>179</v>
      </c>
      <c r="C24" s="41" t="s">
        <v>15</v>
      </c>
      <c r="D24" s="87" t="s">
        <v>170</v>
      </c>
      <c r="E24" s="86">
        <v>45387</v>
      </c>
      <c r="F24" s="44">
        <v>4.0868510458327512</v>
      </c>
      <c r="G24" s="44">
        <v>1.4366312590434749</v>
      </c>
      <c r="H24" s="44">
        <v>2.0066788908761124</v>
      </c>
      <c r="I24" s="44">
        <v>2.2854519746560165</v>
      </c>
      <c r="J24" s="44"/>
    </row>
    <row r="25" spans="1:10" x14ac:dyDescent="0.2">
      <c r="A25" s="41" t="s">
        <v>180</v>
      </c>
      <c r="C25" s="41" t="s">
        <v>15</v>
      </c>
      <c r="D25" s="87" t="s">
        <v>170</v>
      </c>
      <c r="E25" s="86">
        <v>45296</v>
      </c>
      <c r="F25" s="44">
        <v>5.0932929904185409</v>
      </c>
      <c r="G25" s="44">
        <v>-0.23992322456815041</v>
      </c>
      <c r="H25" s="44">
        <v>3.5113035113035096</v>
      </c>
      <c r="I25" s="44">
        <v>1.7890334572490785</v>
      </c>
      <c r="J25" s="44"/>
    </row>
    <row r="26" spans="1:10" x14ac:dyDescent="0.2">
      <c r="A26" s="41" t="s">
        <v>181</v>
      </c>
      <c r="C26" s="41" t="s">
        <v>15</v>
      </c>
      <c r="D26" s="87" t="s">
        <v>170</v>
      </c>
      <c r="E26" s="86">
        <v>45296</v>
      </c>
      <c r="F26" s="50">
        <v>5.5570254886396775</v>
      </c>
      <c r="G26" s="50">
        <v>-0.7545472074040882</v>
      </c>
      <c r="H26" s="50">
        <v>4.2424360169930564</v>
      </c>
      <c r="I26" s="50">
        <v>1.8419924580814762</v>
      </c>
      <c r="J26" s="50"/>
    </row>
    <row r="27" spans="1:10" x14ac:dyDescent="0.2">
      <c r="A27" s="41" t="s">
        <v>182</v>
      </c>
      <c r="C27" s="41" t="s">
        <v>123</v>
      </c>
      <c r="D27" s="87" t="s">
        <v>170</v>
      </c>
      <c r="E27" s="86">
        <v>45296</v>
      </c>
      <c r="F27" s="44">
        <v>39.227499999999999</v>
      </c>
      <c r="G27" s="44">
        <v>67.987499999999997</v>
      </c>
      <c r="H27" s="44">
        <v>94.786666666666676</v>
      </c>
      <c r="I27" s="44">
        <v>77.635833333333309</v>
      </c>
      <c r="J27" s="44"/>
    </row>
    <row r="28" spans="1:10" x14ac:dyDescent="0.2">
      <c r="A28" s="41" t="s">
        <v>228</v>
      </c>
      <c r="C28" s="41" t="s">
        <v>227</v>
      </c>
      <c r="D28" s="87" t="s">
        <v>170</v>
      </c>
      <c r="E28" s="86">
        <v>45296</v>
      </c>
      <c r="F28" s="44">
        <v>2.099217066</v>
      </c>
      <c r="G28" s="44">
        <v>3.3620073760000002</v>
      </c>
      <c r="H28" s="44">
        <v>5.0895984319999998</v>
      </c>
      <c r="I28" s="44">
        <v>2.7254886250000001</v>
      </c>
      <c r="J28" s="44"/>
    </row>
    <row r="29" spans="1:10" x14ac:dyDescent="0.2">
      <c r="A29" s="41" t="s">
        <v>183</v>
      </c>
      <c r="D29" s="87" t="s">
        <v>170</v>
      </c>
      <c r="E29" s="86">
        <v>45296</v>
      </c>
      <c r="F29" s="45">
        <v>1307</v>
      </c>
      <c r="G29" s="45">
        <v>1321.6</v>
      </c>
      <c r="H29" s="45">
        <v>1348.6</v>
      </c>
      <c r="I29" s="45">
        <v>1389.2</v>
      </c>
      <c r="J29" s="45"/>
    </row>
    <row r="30" spans="1:10" x14ac:dyDescent="0.2">
      <c r="A30" s="41" t="s">
        <v>200</v>
      </c>
      <c r="C30" s="41" t="s">
        <v>15</v>
      </c>
      <c r="D30" s="87" t="s">
        <v>170</v>
      </c>
      <c r="E30" s="86">
        <v>45387</v>
      </c>
      <c r="F30" s="44">
        <v>-4.8702100295120783</v>
      </c>
      <c r="G30" s="44">
        <v>5.3251048055909633</v>
      </c>
      <c r="H30" s="44">
        <v>3.8700068144515987</v>
      </c>
      <c r="I30" s="44">
        <v>1.2410043277305771</v>
      </c>
      <c r="J30" s="44"/>
    </row>
    <row r="31" spans="1:10" x14ac:dyDescent="0.2">
      <c r="A31" s="41" t="s">
        <v>201</v>
      </c>
      <c r="C31" s="41" t="s">
        <v>44</v>
      </c>
      <c r="D31" s="87" t="s">
        <v>170</v>
      </c>
      <c r="E31" s="86">
        <v>45296</v>
      </c>
      <c r="F31" s="44">
        <v>2.7416666666666667</v>
      </c>
      <c r="G31" s="44">
        <v>2.4499999999999997</v>
      </c>
      <c r="H31" s="44">
        <v>4.2</v>
      </c>
      <c r="I31" s="44">
        <v>6.950000000000002</v>
      </c>
      <c r="J31" s="44"/>
    </row>
    <row r="32" spans="1:10" x14ac:dyDescent="0.2">
      <c r="A32" s="41" t="s">
        <v>128</v>
      </c>
      <c r="C32" s="41" t="s">
        <v>44</v>
      </c>
      <c r="D32" s="87" t="s">
        <v>170</v>
      </c>
      <c r="E32" s="86">
        <v>45296</v>
      </c>
      <c r="F32" s="51">
        <v>0.79166666666666663</v>
      </c>
      <c r="G32" s="51">
        <v>0.5</v>
      </c>
      <c r="H32" s="51">
        <v>2.25</v>
      </c>
      <c r="I32" s="51">
        <v>5</v>
      </c>
      <c r="J32" s="51"/>
    </row>
    <row r="33" spans="1:10" x14ac:dyDescent="0.2">
      <c r="A33" s="41" t="s">
        <v>202</v>
      </c>
      <c r="C33" s="41" t="s">
        <v>130</v>
      </c>
      <c r="D33" s="87" t="s">
        <v>170</v>
      </c>
      <c r="E33" s="86">
        <v>45373</v>
      </c>
      <c r="F33" s="44">
        <v>81.97402799999999</v>
      </c>
      <c r="G33" s="44">
        <v>91.533650999999992</v>
      </c>
      <c r="H33" s="44">
        <v>97.807406</v>
      </c>
      <c r="I33" s="44">
        <v>102.047555</v>
      </c>
      <c r="J33" s="44"/>
    </row>
    <row r="34" spans="1:10" x14ac:dyDescent="0.2">
      <c r="A34" s="41" t="s">
        <v>203</v>
      </c>
      <c r="D34" s="87" t="s">
        <v>170</v>
      </c>
      <c r="E34" s="86">
        <v>45373</v>
      </c>
      <c r="F34" s="169">
        <v>33.095008866532126</v>
      </c>
      <c r="G34" s="169">
        <v>36.891369254362417</v>
      </c>
      <c r="H34" s="169">
        <v>41.035511692937064</v>
      </c>
      <c r="I34" s="169">
        <v>41.505453226130768</v>
      </c>
      <c r="J34" s="169"/>
    </row>
    <row r="35" spans="1:10" x14ac:dyDescent="0.2">
      <c r="A35" s="41" t="s">
        <v>204</v>
      </c>
      <c r="D35" s="87" t="s">
        <v>170</v>
      </c>
      <c r="E35" s="86">
        <v>43217</v>
      </c>
      <c r="F35" s="44" t="e">
        <v>#N/A</v>
      </c>
      <c r="G35" s="44" t="e">
        <v>#N/A</v>
      </c>
      <c r="H35" s="44" t="e">
        <v>#N/A</v>
      </c>
      <c r="I35" s="44" t="e">
        <v>#N/A</v>
      </c>
      <c r="J35" s="44"/>
    </row>
    <row r="36" spans="1:10" x14ac:dyDescent="0.2">
      <c r="A36" s="41" t="s">
        <v>205</v>
      </c>
      <c r="C36" s="41" t="s">
        <v>51</v>
      </c>
      <c r="D36" s="87" t="s">
        <v>170</v>
      </c>
      <c r="E36" s="86">
        <v>45307</v>
      </c>
      <c r="F36" s="45">
        <v>9235</v>
      </c>
      <c r="G36" s="45">
        <v>15017</v>
      </c>
      <c r="H36" s="45">
        <v>17306</v>
      </c>
      <c r="I36" s="45">
        <v>19579</v>
      </c>
      <c r="J36" s="45"/>
    </row>
    <row r="37" spans="1:10" x14ac:dyDescent="0.2">
      <c r="A37" s="41" t="s">
        <v>206</v>
      </c>
      <c r="C37" s="41" t="s">
        <v>136</v>
      </c>
      <c r="D37" s="87" t="s">
        <v>170</v>
      </c>
      <c r="E37" s="86">
        <v>45328</v>
      </c>
      <c r="F37" s="45">
        <v>3602</v>
      </c>
      <c r="G37" s="45">
        <v>2731</v>
      </c>
      <c r="H37" s="45">
        <v>2374</v>
      </c>
      <c r="I37" s="45">
        <v>2572</v>
      </c>
      <c r="J37" s="45"/>
    </row>
    <row r="38" spans="1:10" x14ac:dyDescent="0.2">
      <c r="A38" s="41" t="s">
        <v>239</v>
      </c>
      <c r="C38" s="41" t="s">
        <v>51</v>
      </c>
      <c r="D38" s="87" t="s">
        <v>170</v>
      </c>
      <c r="E38" s="86">
        <v>45387</v>
      </c>
      <c r="F38" s="45">
        <v>16149</v>
      </c>
      <c r="G38" s="45">
        <v>27684</v>
      </c>
      <c r="H38" s="45">
        <v>29659</v>
      </c>
      <c r="I38" s="45">
        <v>27410</v>
      </c>
      <c r="J38" s="45"/>
    </row>
    <row r="39" spans="1:10" x14ac:dyDescent="0.2">
      <c r="A39" s="41" t="s">
        <v>240</v>
      </c>
      <c r="C39" s="192">
        <v>0</v>
      </c>
      <c r="D39" s="87" t="s">
        <v>170</v>
      </c>
      <c r="E39" s="86">
        <v>45387</v>
      </c>
      <c r="F39" s="44">
        <v>454.20774999999998</v>
      </c>
      <c r="G39" s="44">
        <v>489.97449999999998</v>
      </c>
      <c r="H39" s="44">
        <v>511.47158333333334</v>
      </c>
      <c r="I39" s="44">
        <v>536.82041666666657</v>
      </c>
      <c r="J39" s="44"/>
    </row>
    <row r="40" spans="1:10" x14ac:dyDescent="0.2">
      <c r="A40" s="41" t="s">
        <v>241</v>
      </c>
      <c r="C40" s="41" t="s">
        <v>207</v>
      </c>
      <c r="D40" s="87" t="s">
        <v>170</v>
      </c>
      <c r="E40" s="86">
        <v>45296</v>
      </c>
      <c r="F40" s="50">
        <v>57.337120539676903</v>
      </c>
      <c r="G40" s="50">
        <v>73.496694719515759</v>
      </c>
      <c r="H40" s="50">
        <v>76.273627362736278</v>
      </c>
      <c r="I40" s="50">
        <v>80.637665813700394</v>
      </c>
      <c r="J40" s="50"/>
    </row>
    <row r="41" spans="1:10" x14ac:dyDescent="0.2">
      <c r="A41" s="41" t="s">
        <v>208</v>
      </c>
      <c r="C41" s="41" t="s">
        <v>130</v>
      </c>
      <c r="D41" s="87" t="s">
        <v>170</v>
      </c>
      <c r="E41" s="86">
        <v>45397</v>
      </c>
      <c r="F41" s="44">
        <v>77.515426974015313</v>
      </c>
      <c r="G41" s="44">
        <v>88.929502555535578</v>
      </c>
      <c r="H41" s="44">
        <v>107.20479247926475</v>
      </c>
      <c r="I41" s="44">
        <v>400.61998211484871</v>
      </c>
      <c r="J41" s="44"/>
    </row>
    <row r="42" spans="1:10" x14ac:dyDescent="0.2">
      <c r="A42" s="41" t="s">
        <v>209</v>
      </c>
      <c r="C42" s="41" t="s">
        <v>130</v>
      </c>
      <c r="D42" s="87" t="s">
        <v>170</v>
      </c>
      <c r="E42" s="86">
        <v>45397</v>
      </c>
      <c r="F42" s="44">
        <v>64.532858000000004</v>
      </c>
      <c r="G42" s="44">
        <v>86.790747999999994</v>
      </c>
      <c r="H42" s="44">
        <v>108.54391600000002</v>
      </c>
      <c r="I42" s="44">
        <v>104.35750999999999</v>
      </c>
      <c r="J42" s="44"/>
    </row>
    <row r="43" spans="1:10" x14ac:dyDescent="0.2">
      <c r="A43" s="41" t="s">
        <v>210</v>
      </c>
      <c r="D43" s="87" t="s">
        <v>170</v>
      </c>
      <c r="E43" s="86">
        <v>43469</v>
      </c>
      <c r="F43" s="45" t="e">
        <v>#N/A</v>
      </c>
      <c r="G43" s="45" t="e">
        <v>#N/A</v>
      </c>
      <c r="H43" s="45" t="e">
        <v>#N/A</v>
      </c>
      <c r="I43" s="45" t="e">
        <v>#N/A</v>
      </c>
      <c r="J43" s="45"/>
    </row>
    <row r="44" spans="1:10" x14ac:dyDescent="0.2">
      <c r="A44" s="41" t="s">
        <v>211</v>
      </c>
      <c r="D44" s="87" t="s">
        <v>170</v>
      </c>
      <c r="E44" s="86">
        <v>43469</v>
      </c>
      <c r="F44" s="45" t="e">
        <v>#N/A</v>
      </c>
      <c r="G44" s="45" t="e">
        <v>#N/A</v>
      </c>
      <c r="H44" s="45" t="e">
        <v>#N/A</v>
      </c>
      <c r="I44" s="45" t="e">
        <v>#N/A</v>
      </c>
      <c r="J44" s="45"/>
    </row>
    <row r="45" spans="1:10" x14ac:dyDescent="0.2">
      <c r="A45" s="41" t="s">
        <v>212</v>
      </c>
      <c r="C45" s="41" t="s">
        <v>136</v>
      </c>
      <c r="D45" s="87" t="s">
        <v>170</v>
      </c>
      <c r="E45" s="86">
        <v>45328</v>
      </c>
      <c r="F45" s="45">
        <v>122</v>
      </c>
      <c r="G45" s="45">
        <v>88</v>
      </c>
      <c r="H45" s="45">
        <v>133</v>
      </c>
      <c r="I45" s="45">
        <v>142</v>
      </c>
      <c r="J45" s="45"/>
    </row>
    <row r="46" spans="1:10" x14ac:dyDescent="0.2">
      <c r="A46" s="41" t="s">
        <v>213</v>
      </c>
      <c r="C46" s="41" t="s">
        <v>146</v>
      </c>
      <c r="D46" s="87" t="s">
        <v>170</v>
      </c>
      <c r="E46" s="86">
        <v>45387</v>
      </c>
      <c r="F46" s="169">
        <v>3418.4824978100005</v>
      </c>
      <c r="G46" s="169">
        <v>5621.8969361600002</v>
      </c>
      <c r="H46" s="169">
        <v>5699.9810501100001</v>
      </c>
      <c r="I46" s="169">
        <v>5977.4565074999991</v>
      </c>
      <c r="J46" s="44"/>
    </row>
    <row r="47" spans="1:10" x14ac:dyDescent="0.2">
      <c r="E47" s="86"/>
    </row>
    <row r="48" spans="1:10"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48" customFormat="1" ht="165" customHeight="1" x14ac:dyDescent="0.25">
      <c r="B1" s="148" t="s">
        <v>116</v>
      </c>
      <c r="D1" s="148" t="s">
        <v>117</v>
      </c>
      <c r="F1" s="148" t="s">
        <v>80</v>
      </c>
      <c r="H1" s="148" t="s">
        <v>8</v>
      </c>
      <c r="J1" s="148" t="s">
        <v>82</v>
      </c>
      <c r="L1" s="148" t="s">
        <v>83</v>
      </c>
      <c r="N1" s="148" t="s">
        <v>84</v>
      </c>
      <c r="P1" s="148" t="s">
        <v>85</v>
      </c>
      <c r="R1" s="148" t="s">
        <v>86</v>
      </c>
      <c r="T1" s="148" t="s">
        <v>118</v>
      </c>
      <c r="V1" s="148" t="s">
        <v>119</v>
      </c>
      <c r="X1" s="148" t="s">
        <v>120</v>
      </c>
      <c r="Z1" s="148" t="s">
        <v>121</v>
      </c>
      <c r="AB1" s="148" t="s">
        <v>122</v>
      </c>
      <c r="AD1" s="148" t="s">
        <v>124</v>
      </c>
      <c r="AF1" s="148" t="s">
        <v>125</v>
      </c>
      <c r="AH1" s="148" t="s">
        <v>127</v>
      </c>
      <c r="AJ1" s="148" t="s">
        <v>38</v>
      </c>
      <c r="AL1" s="148" t="s">
        <v>128</v>
      </c>
      <c r="AN1" s="148" t="s">
        <v>129</v>
      </c>
      <c r="AP1" s="148" t="s">
        <v>131</v>
      </c>
      <c r="AR1" s="148" t="s">
        <v>47</v>
      </c>
      <c r="AT1" s="148" t="s">
        <v>134</v>
      </c>
      <c r="AV1" s="148" t="s">
        <v>135</v>
      </c>
      <c r="AX1" s="148" t="s">
        <v>137</v>
      </c>
      <c r="AZ1" s="148" t="s">
        <v>138</v>
      </c>
      <c r="BB1" s="148" t="s">
        <v>139</v>
      </c>
      <c r="BD1" s="148" t="s">
        <v>140</v>
      </c>
      <c r="BF1" s="148" t="s">
        <v>141</v>
      </c>
      <c r="BH1" s="148" t="s">
        <v>142</v>
      </c>
      <c r="BJ1" s="148" t="s">
        <v>143</v>
      </c>
      <c r="BL1" s="148" t="s">
        <v>144</v>
      </c>
      <c r="BN1" s="148" t="s">
        <v>145</v>
      </c>
    </row>
    <row r="2" spans="1:67" x14ac:dyDescent="0.25">
      <c r="B2" t="s">
        <v>15</v>
      </c>
      <c r="D2" t="s">
        <v>15</v>
      </c>
      <c r="F2" t="s">
        <v>44</v>
      </c>
      <c r="H2" t="s">
        <v>44</v>
      </c>
      <c r="J2" t="s">
        <v>11</v>
      </c>
      <c r="L2" t="s">
        <v>13</v>
      </c>
      <c r="N2" t="s">
        <v>15</v>
      </c>
      <c r="P2" t="s">
        <v>13</v>
      </c>
      <c r="R2" t="s">
        <v>15</v>
      </c>
      <c r="T2" t="s">
        <v>15</v>
      </c>
      <c r="V2" t="s">
        <v>15</v>
      </c>
      <c r="X2" t="s">
        <v>15</v>
      </c>
      <c r="Z2" t="s">
        <v>15</v>
      </c>
      <c r="AB2" t="s">
        <v>123</v>
      </c>
      <c r="AD2" t="s">
        <v>26</v>
      </c>
      <c r="AF2" s="91" t="s">
        <v>151</v>
      </c>
      <c r="AG2" s="91"/>
      <c r="AH2" t="s">
        <v>15</v>
      </c>
      <c r="AJ2" t="s">
        <v>44</v>
      </c>
      <c r="AL2" t="s">
        <v>44</v>
      </c>
      <c r="AN2" t="s">
        <v>130</v>
      </c>
      <c r="AP2" t="s">
        <v>132</v>
      </c>
      <c r="AR2" t="s">
        <v>133</v>
      </c>
      <c r="AT2" t="s">
        <v>51</v>
      </c>
      <c r="AV2" t="s">
        <v>136</v>
      </c>
      <c r="AX2" t="s">
        <v>51</v>
      </c>
      <c r="AZ2" t="s">
        <v>46</v>
      </c>
      <c r="BD2" t="s">
        <v>130</v>
      </c>
      <c r="BF2" t="s">
        <v>130</v>
      </c>
      <c r="BL2" t="s">
        <v>136</v>
      </c>
      <c r="BN2" t="s">
        <v>146</v>
      </c>
    </row>
    <row r="3" spans="1:67" x14ac:dyDescent="0.25">
      <c r="A3" t="s">
        <v>87</v>
      </c>
      <c r="B3" t="s">
        <v>90</v>
      </c>
      <c r="D3" t="s">
        <v>91</v>
      </c>
      <c r="F3" t="s">
        <v>73</v>
      </c>
      <c r="H3" t="s">
        <v>74</v>
      </c>
      <c r="J3" t="s">
        <v>75</v>
      </c>
      <c r="L3" t="s">
        <v>76</v>
      </c>
      <c r="N3" t="s">
        <v>77</v>
      </c>
      <c r="P3" t="s">
        <v>78</v>
      </c>
      <c r="R3" t="s">
        <v>79</v>
      </c>
      <c r="T3" t="s">
        <v>92</v>
      </c>
      <c r="V3" t="s">
        <v>93</v>
      </c>
      <c r="X3" t="s">
        <v>94</v>
      </c>
      <c r="Z3" t="s">
        <v>95</v>
      </c>
      <c r="AB3" t="s">
        <v>96</v>
      </c>
      <c r="AD3" t="s">
        <v>97</v>
      </c>
      <c r="AF3" t="s">
        <v>98</v>
      </c>
      <c r="AH3" t="s">
        <v>99</v>
      </c>
      <c r="AJ3" t="s">
        <v>100</v>
      </c>
      <c r="AL3" t="s">
        <v>101</v>
      </c>
      <c r="AN3" t="s">
        <v>102</v>
      </c>
      <c r="AP3" t="s">
        <v>103</v>
      </c>
      <c r="AR3" t="s">
        <v>104</v>
      </c>
      <c r="AT3" t="s">
        <v>105</v>
      </c>
      <c r="AV3" t="s">
        <v>106</v>
      </c>
      <c r="AX3" t="s">
        <v>107</v>
      </c>
      <c r="AZ3" t="s">
        <v>108</v>
      </c>
      <c r="BB3" t="s">
        <v>109</v>
      </c>
      <c r="BD3" t="s">
        <v>110</v>
      </c>
      <c r="BF3" t="s">
        <v>111</v>
      </c>
      <c r="BH3" t="s">
        <v>112</v>
      </c>
      <c r="BJ3" t="s">
        <v>113</v>
      </c>
      <c r="BL3" t="s">
        <v>114</v>
      </c>
      <c r="BN3" t="s">
        <v>115</v>
      </c>
    </row>
    <row r="4" spans="1:67" x14ac:dyDescent="0.25">
      <c r="A4" s="147">
        <v>42736</v>
      </c>
      <c r="B4" t="s">
        <v>90</v>
      </c>
      <c r="C4" s="90">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90">
        <f>VLOOKUP($A4,dXdata!DATA,MATCH(T$3,dXdata!IDS,0) + 1,FALSE)</f>
        <v>-0.45796532548250113</v>
      </c>
      <c r="U4" s="90">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-1.8750000000000044</v>
      </c>
      <c r="Y4" s="47">
        <f>VLOOKUP($A16,dXdata!DATA,MATCH(X$3,dXdata!IDS,0) + 1,FALSE)</f>
        <v>2.2292993630573354</v>
      </c>
      <c r="Z4" s="90">
        <f>VLOOKUP($A4,dXdata!DATA,MATCH(Z$3,dXdata!IDS,0) + 1,FALSE)</f>
        <v>-2.9855725127178712</v>
      </c>
      <c r="AA4" s="90">
        <f>VLOOKUP($A16,dXdata!DATA,MATCH(Z$3,dXdata!IDS,0) + 1,FALSE)</f>
        <v>2.8195650305166353</v>
      </c>
      <c r="AB4" s="90">
        <f>VLOOKUP($A4,dXdata!DATA,MATCH(AB$3,dXdata!IDS,0) + 1,FALSE)</f>
        <v>52.5</v>
      </c>
      <c r="AC4" s="90">
        <f>VLOOKUP($A16,dXdata!DATA,MATCH(AB$3,dXdata!IDS,0) + 1,FALSE)</f>
        <v>63.7</v>
      </c>
      <c r="AD4" s="90" t="e">
        <f>VLOOKUP($A4,dXdata!DATA,MATCH(AD$3,dXdata!IDS,0) + 1,FALSE)</f>
        <v>#N/A</v>
      </c>
      <c r="AE4" s="90">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1.6483340015768455</v>
      </c>
      <c r="AI4" s="47">
        <f>VLOOKUP($A16,dXdata!DATA,MATCH(AH$3,dXdata!IDS,0) + 1,FALSE)</f>
        <v>2.9795836828463651</v>
      </c>
      <c r="AJ4" s="90">
        <f>VLOOKUP($A4,dXdata!DATA,MATCH(AJ$3,dXdata!IDS,0) + 1,FALSE)</f>
        <v>2.7</v>
      </c>
      <c r="AK4" s="90">
        <f>VLOOKUP($A16,dXdata!DATA,MATCH(AJ$3,dXdata!IDS,0) + 1,FALSE)</f>
        <v>3.45</v>
      </c>
      <c r="AL4" s="90">
        <f>VLOOKUP($A4,dXdata!DATA,MATCH(AL$3,dXdata!IDS,0) + 1,FALSE)</f>
        <v>0.75</v>
      </c>
      <c r="AM4" s="90">
        <f>VLOOKUP($A16,dXdata!DATA,MATCH(AL$3,dXdata!IDS,0) + 1,FALSE)</f>
        <v>1.5</v>
      </c>
      <c r="AN4" s="47">
        <f>VLOOKUP($A4,dXdata!DATA,MATCH(AN$3,dXdata!IDS,0) + 1,FALSE)</f>
        <v>6.7269920000000001</v>
      </c>
      <c r="AO4" s="47">
        <f>VLOOKUP($A16,dXdata!DATA,MATCH(AN$3,dXdata!IDS,0) + 1,FALSE)</f>
        <v>6.9174470000000001</v>
      </c>
      <c r="AP4" s="47">
        <f>VLOOKUP($A4,dXdata!DATA,MATCH(AP$3,dXdata!IDS,0) + 1,FALSE)</f>
        <v>2.6747500070504504</v>
      </c>
      <c r="AQ4" s="47">
        <f>VLOOKUP($A16,dXdata!DATA,MATCH(AP$3,dXdata!IDS,0) + 1,FALSE)</f>
        <v>2.7327703822922844</v>
      </c>
      <c r="AR4" s="92">
        <f>VLOOKUP($A4,dXdata!DATA,MATCH(AR$3,dXdata!IDS,0) + 1,FALSE)</f>
        <v>101.669213</v>
      </c>
      <c r="AS4" s="92">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3">
        <f>VLOOKUP($A4,dXdata!DATA,MATCH(BB$3,dXdata!IDS,0) + 1,FALSE)</f>
        <v>0.39571968107427613</v>
      </c>
      <c r="BC4" s="93">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6.4182639999999997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25">
      <c r="A5" s="147">
        <v>42767</v>
      </c>
      <c r="B5" s="90">
        <f>VLOOKUP($A5,dXdata!DATA,MATCH(B$3,dXdata!IDS,0) + 1,FALSE)</f>
        <v>2.0833333333333259</v>
      </c>
      <c r="C5" s="90">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90">
        <f>VLOOKUP($A5,dXdata!DATA,MATCH(T$3,dXdata!IDS,0) + 1,FALSE)</f>
        <v>0</v>
      </c>
      <c r="U5" s="90">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-0.93457943925233655</v>
      </c>
      <c r="Y5" s="47">
        <f>VLOOKUP($A17,dXdata!DATA,MATCH(X$3,dXdata!IDS,0) + 1,FALSE)</f>
        <v>0.94339622641510523</v>
      </c>
      <c r="Z5" s="90">
        <f>VLOOKUP($A5,dXdata!DATA,MATCH(Z$3,dXdata!IDS,0) + 1,FALSE)</f>
        <v>-1.5438537928732399</v>
      </c>
      <c r="AA5" s="90">
        <f>VLOOKUP($A17,dXdata!DATA,MATCH(Z$3,dXdata!IDS,0) + 1,FALSE)</f>
        <v>1.6189184607560803</v>
      </c>
      <c r="AB5" s="90">
        <f>VLOOKUP($A5,dXdata!DATA,MATCH(AB$3,dXdata!IDS,0) + 1,FALSE)</f>
        <v>53.47</v>
      </c>
      <c r="AC5" s="90">
        <f>VLOOKUP($A17,dXdata!DATA,MATCH(AB$3,dXdata!IDS,0) + 1,FALSE)</f>
        <v>62.23</v>
      </c>
      <c r="AD5" s="90" t="e">
        <f>VLOOKUP($A5,dXdata!DATA,MATCH(AD$3,dXdata!IDS,0) + 1,FALSE)</f>
        <v>#N/A</v>
      </c>
      <c r="AE5" s="90">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2.3092660534253406</v>
      </c>
      <c r="AI5" s="47">
        <f>VLOOKUP($A17,dXdata!DATA,MATCH(AH$3,dXdata!IDS,0) + 1,FALSE)</f>
        <v>3.1533475786369225</v>
      </c>
      <c r="AJ5" s="90">
        <f>VLOOKUP($A5,dXdata!DATA,MATCH(AJ$3,dXdata!IDS,0) + 1,FALSE)</f>
        <v>2.7</v>
      </c>
      <c r="AK5" s="90">
        <f>VLOOKUP($A17,dXdata!DATA,MATCH(AJ$3,dXdata!IDS,0) + 1,FALSE)</f>
        <v>3.45</v>
      </c>
      <c r="AL5" s="90">
        <f>VLOOKUP($A5,dXdata!DATA,MATCH(AL$3,dXdata!IDS,0) + 1,FALSE)</f>
        <v>0.75</v>
      </c>
      <c r="AM5" s="90">
        <f>VLOOKUP($A17,dXdata!DATA,MATCH(AL$3,dXdata!IDS,0) + 1,FALSE)</f>
        <v>1.5</v>
      </c>
      <c r="AN5" s="47">
        <f>VLOOKUP($A5,dXdata!DATA,MATCH(AN$3,dXdata!IDS,0) + 1,FALSE)</f>
        <v>6.755541</v>
      </c>
      <c r="AO5" s="47">
        <f>VLOOKUP($A17,dXdata!DATA,MATCH(AN$3,dXdata!IDS,0) + 1,FALSE)</f>
        <v>6.8843240000000003</v>
      </c>
      <c r="AP5" s="47">
        <f>VLOOKUP($A5,dXdata!DATA,MATCH(AP$3,dXdata!IDS,0) + 1,FALSE)</f>
        <v>2.6824422790222515</v>
      </c>
      <c r="AQ5" s="47">
        <f>VLOOKUP($A17,dXdata!DATA,MATCH(AP$3,dXdata!IDS,0) + 1,FALSE)</f>
        <v>2.7121186010586906</v>
      </c>
      <c r="AR5" s="92">
        <f>VLOOKUP($A5,dXdata!DATA,MATCH(AR$3,dXdata!IDS,0) + 1,FALSE)</f>
        <v>110.624357</v>
      </c>
      <c r="AS5" s="92">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3">
        <f>VLOOKUP($A5,dXdata!DATA,MATCH(BB$3,dXdata!IDS,0) + 1,FALSE)</f>
        <v>0.54249694997966658</v>
      </c>
      <c r="BC5" s="93">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6.3649469999999999</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339.76638167999999</v>
      </c>
    </row>
    <row r="6" spans="1:67" x14ac:dyDescent="0.25">
      <c r="A6" s="147">
        <v>42795</v>
      </c>
      <c r="B6" s="90">
        <f>VLOOKUP($A6,dXdata!DATA,MATCH(B$3,dXdata!IDS,0) + 1,FALSE)</f>
        <v>1.3284132841328455</v>
      </c>
      <c r="C6" s="90">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90">
        <f>VLOOKUP($A6,dXdata!DATA,MATCH(T$3,dXdata!IDS,0) + 1,FALSE)</f>
        <v>-1.0645161290322558</v>
      </c>
      <c r="U6" s="90">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-0.92592592592591894</v>
      </c>
      <c r="Y6" s="47">
        <f>VLOOKUP($A18,dXdata!DATA,MATCH(X$3,dXdata!IDS,0) + 1,FALSE)</f>
        <v>-0.31152647975077885</v>
      </c>
      <c r="Z6" s="90">
        <f>VLOOKUP($A6,dXdata!DATA,MATCH(Z$3,dXdata!IDS,0) + 1,FALSE)</f>
        <v>-1.2517615850120123</v>
      </c>
      <c r="AA6" s="90">
        <f>VLOOKUP($A18,dXdata!DATA,MATCH(Z$3,dXdata!IDS,0) + 1,FALSE)</f>
        <v>-5.876427132304185E-2</v>
      </c>
      <c r="AB6" s="90">
        <f>VLOOKUP($A6,dXdata!DATA,MATCH(AB$3,dXdata!IDS,0) + 1,FALSE)</f>
        <v>49.33</v>
      </c>
      <c r="AC6" s="90">
        <f>VLOOKUP($A18,dXdata!DATA,MATCH(AB$3,dXdata!IDS,0) + 1,FALSE)</f>
        <v>62.73</v>
      </c>
      <c r="AD6" s="90" t="e">
        <f>VLOOKUP($A6,dXdata!DATA,MATCH(AD$3,dXdata!IDS,0) + 1,FALSE)</f>
        <v>#N/A</v>
      </c>
      <c r="AE6" s="90">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3.1439706408393997</v>
      </c>
      <c r="AI6" s="47">
        <f>VLOOKUP($A18,dXdata!DATA,MATCH(AH$3,dXdata!IDS,0) + 1,FALSE)</f>
        <v>3.1270032253824409</v>
      </c>
      <c r="AJ6" s="90">
        <f>VLOOKUP($A6,dXdata!DATA,MATCH(AJ$3,dXdata!IDS,0) + 1,FALSE)</f>
        <v>2.7</v>
      </c>
      <c r="AK6" s="90">
        <f>VLOOKUP($A18,dXdata!DATA,MATCH(AJ$3,dXdata!IDS,0) + 1,FALSE)</f>
        <v>3.45</v>
      </c>
      <c r="AL6" s="90">
        <f>VLOOKUP($A6,dXdata!DATA,MATCH(AL$3,dXdata!IDS,0) + 1,FALSE)</f>
        <v>0.75</v>
      </c>
      <c r="AM6" s="90">
        <f>VLOOKUP($A18,dXdata!DATA,MATCH(AL$3,dXdata!IDS,0) + 1,FALSE)</f>
        <v>1.5</v>
      </c>
      <c r="AN6" s="47">
        <f>VLOOKUP($A6,dXdata!DATA,MATCH(AN$3,dXdata!IDS,0) + 1,FALSE)</f>
        <v>6.6966210000000004</v>
      </c>
      <c r="AO6" s="47">
        <f>VLOOKUP($A18,dXdata!DATA,MATCH(AN$3,dXdata!IDS,0) + 1,FALSE)</f>
        <v>6.8301920000000003</v>
      </c>
      <c r="AP6" s="47">
        <f>VLOOKUP($A6,dXdata!DATA,MATCH(AP$3,dXdata!IDS,0) + 1,FALSE)</f>
        <v>2.6739385073595798</v>
      </c>
      <c r="AQ6" s="47">
        <f>VLOOKUP($A18,dXdata!DATA,MATCH(AP$3,dXdata!IDS,0) + 1,FALSE)</f>
        <v>2.6733772659514621</v>
      </c>
      <c r="AR6" s="92">
        <f>VLOOKUP($A6,dXdata!DATA,MATCH(AR$3,dXdata!IDS,0) + 1,FALSE)</f>
        <v>111.692083</v>
      </c>
      <c r="AS6" s="92">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3">
        <f>VLOOKUP($A6,dXdata!DATA,MATCH(BB$3,dXdata!IDS,0) + 1,FALSE)</f>
        <v>0.58736517719568571</v>
      </c>
      <c r="BC6" s="93">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6.2522339999999996</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377.28521883999997</v>
      </c>
      <c r="BO6" s="47">
        <f>VLOOKUP($A18,dXdata!DATA,MATCH(BN$3,dXdata!IDS,0) + 1,FALSE)</f>
        <v>440.72041249999978</v>
      </c>
    </row>
    <row r="7" spans="1:67" x14ac:dyDescent="0.25">
      <c r="A7" s="147">
        <v>42826</v>
      </c>
      <c r="B7" s="90">
        <f>VLOOKUP($A7,dXdata!DATA,MATCH(B$3,dXdata!IDS,0) + 1,FALSE)</f>
        <v>1.77121771217712</v>
      </c>
      <c r="C7" s="90">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90">
        <f>VLOOKUP($A7,dXdata!DATA,MATCH(T$3,dXdata!IDS,0) + 1,FALSE)</f>
        <v>-1.616031027795739</v>
      </c>
      <c r="U7" s="90">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0</v>
      </c>
      <c r="Y7" s="47">
        <f>VLOOKUP($A19,dXdata!DATA,MATCH(X$3,dXdata!IDS,0) + 1,FALSE)</f>
        <v>-1.2383900928792491</v>
      </c>
      <c r="Z7" s="90">
        <f>VLOOKUP($A7,dXdata!DATA,MATCH(Z$3,dXdata!IDS,0) + 1,FALSE)</f>
        <v>-0.18310445276737974</v>
      </c>
      <c r="AA7" s="90">
        <f>VLOOKUP($A19,dXdata!DATA,MATCH(Z$3,dXdata!IDS,0) + 1,FALSE)</f>
        <v>-1.0839656466271941</v>
      </c>
      <c r="AB7" s="90">
        <f>VLOOKUP($A7,dXdata!DATA,MATCH(AB$3,dXdata!IDS,0) + 1,FALSE)</f>
        <v>51.06</v>
      </c>
      <c r="AC7" s="90">
        <f>VLOOKUP($A19,dXdata!DATA,MATCH(AB$3,dXdata!IDS,0) + 1,FALSE)</f>
        <v>66.25</v>
      </c>
      <c r="AD7" s="90" t="e">
        <f>VLOOKUP($A7,dXdata!DATA,MATCH(AD$3,dXdata!IDS,0) + 1,FALSE)</f>
        <v>#N/A</v>
      </c>
      <c r="AE7" s="90"/>
      <c r="AF7" s="48">
        <f>VLOOKUP($A7,dXdata!DATA,MATCH(AF$3,dXdata!IDS,0) + 1,FALSE)</f>
        <v>1246.337</v>
      </c>
      <c r="AG7" s="48">
        <f>VLOOKUP($A19,dXdata!DATA,MATCH(AF$3,dXdata!IDS,0) + 1,FALSE)</f>
        <v>1267.3440000000001</v>
      </c>
      <c r="AH7" s="47">
        <f>VLOOKUP($A7,dXdata!DATA,MATCH(AH$3,dXdata!IDS,0) + 1,FALSE)</f>
        <v>3.4111075212930775</v>
      </c>
      <c r="AI7" s="47"/>
      <c r="AJ7" s="90">
        <f>VLOOKUP($A7,dXdata!DATA,MATCH(AJ$3,dXdata!IDS,0) + 1,FALSE)</f>
        <v>2.7</v>
      </c>
      <c r="AK7" s="90"/>
      <c r="AL7" s="90">
        <f>VLOOKUP($A7,dXdata!DATA,MATCH(AL$3,dXdata!IDS,0) + 1,FALSE)</f>
        <v>0.75</v>
      </c>
      <c r="AM7" s="90"/>
      <c r="AN7" s="47">
        <f>VLOOKUP($A7,dXdata!DATA,MATCH(AN$3,dXdata!IDS,0) + 1,FALSE)</f>
        <v>6.7319459999999998</v>
      </c>
      <c r="AO7" s="47"/>
      <c r="AP7" s="47">
        <f>VLOOKUP($A7,dXdata!DATA,MATCH(AP$3,dXdata!IDS,0) + 1,FALSE)</f>
        <v>2.732619088568812</v>
      </c>
      <c r="AQ7" s="47"/>
      <c r="AR7" s="92">
        <f>VLOOKUP($A7,dXdata!DATA,MATCH(AR$3,dXdata!IDS,0) + 1,FALSE)</f>
        <v>109.403066</v>
      </c>
      <c r="AS7" s="92"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3">
        <f>VLOOKUP($A7,dXdata!DATA,MATCH(BB$3,dXdata!IDS,0) + 1,FALSE)</f>
        <v>0.59799757281553401</v>
      </c>
      <c r="BC7" s="93"/>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25">
      <c r="A8" s="147">
        <v>42856</v>
      </c>
      <c r="B8" s="90">
        <f>VLOOKUP($A8,dXdata!DATA,MATCH(B$3,dXdata!IDS,0) + 1,FALSE)</f>
        <v>1.3980868285504044</v>
      </c>
      <c r="C8" s="90">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90">
        <f>VLOOKUP($A8,dXdata!DATA,MATCH(T$3,dXdata!IDS,0) + 1,FALSE)</f>
        <v>-0.52579691094314374</v>
      </c>
      <c r="U8" s="90">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-0.92879256965943124</v>
      </c>
      <c r="Y8" s="47">
        <f>VLOOKUP($A20,dXdata!DATA,MATCH(X$3,dXdata!IDS,0) + 1,FALSE)</f>
        <v>0.31250000000000444</v>
      </c>
      <c r="Z8" s="90">
        <f>VLOOKUP($A8,dXdata!DATA,MATCH(Z$3,dXdata!IDS,0) + 1,FALSE)</f>
        <v>-1.2717147369295967</v>
      </c>
      <c r="AA8" s="90">
        <f>VLOOKUP($A20,dXdata!DATA,MATCH(Z$3,dXdata!IDS,0) + 1,FALSE)</f>
        <v>0.5388112476848006</v>
      </c>
      <c r="AB8" s="90">
        <f>VLOOKUP($A8,dXdata!DATA,MATCH(AB$3,dXdata!IDS,0) + 1,FALSE)</f>
        <v>48.48</v>
      </c>
      <c r="AC8" s="90">
        <f>VLOOKUP($A20,dXdata!DATA,MATCH(AB$3,dXdata!IDS,0) + 1,FALSE)</f>
        <v>69.98</v>
      </c>
      <c r="AD8" s="90" t="e">
        <f>VLOOKUP($A8,dXdata!DATA,MATCH(AD$3,dXdata!IDS,0) + 1,FALSE)</f>
        <v>#N/A</v>
      </c>
      <c r="AE8" s="90"/>
      <c r="AF8" s="48">
        <f>VLOOKUP($A8,dXdata!DATA,MATCH(AF$3,dXdata!IDS,0) + 1,FALSE)</f>
        <v>1248.0875833333332</v>
      </c>
      <c r="AG8" s="48">
        <f>VLOOKUP($A20,dXdata!DATA,MATCH(AF$3,dXdata!IDS,0) + 1,FALSE)</f>
        <v>1268.8745833333332</v>
      </c>
      <c r="AH8" s="47">
        <f>VLOOKUP($A8,dXdata!DATA,MATCH(AH$3,dXdata!IDS,0) + 1,FALSE)</f>
        <v>4.2269888126508892</v>
      </c>
      <c r="AI8" s="47"/>
      <c r="AJ8" s="90">
        <f>VLOOKUP($A8,dXdata!DATA,MATCH(AJ$3,dXdata!IDS,0) + 1,FALSE)</f>
        <v>2.7</v>
      </c>
      <c r="AK8" s="90"/>
      <c r="AL8" s="90">
        <f>VLOOKUP($A8,dXdata!DATA,MATCH(AL$3,dXdata!IDS,0) + 1,FALSE)</f>
        <v>0.75</v>
      </c>
      <c r="AM8" s="90"/>
      <c r="AN8" s="47">
        <f>VLOOKUP($A8,dXdata!DATA,MATCH(AN$3,dXdata!IDS,0) + 1,FALSE)</f>
        <v>6.794861</v>
      </c>
      <c r="AO8" s="47"/>
      <c r="AP8" s="47">
        <f>VLOOKUP($A8,dXdata!DATA,MATCH(AP$3,dXdata!IDS,0) + 1,FALSE)</f>
        <v>2.7546618513065968</v>
      </c>
      <c r="AQ8" s="47"/>
      <c r="AR8" s="92">
        <f>VLOOKUP($A8,dXdata!DATA,MATCH(AR$3,dXdata!IDS,0) + 1,FALSE)</f>
        <v>111.52138100000001</v>
      </c>
      <c r="AS8" s="92"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3">
        <f>VLOOKUP($A8,dXdata!DATA,MATCH(BB$3,dXdata!IDS,0) + 1,FALSE)</f>
        <v>0.54811174340403512</v>
      </c>
      <c r="BC8" s="93"/>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25">
      <c r="A9" s="147">
        <v>42887</v>
      </c>
      <c r="B9" s="90">
        <f>VLOOKUP($A9,dXdata!DATA,MATCH(B$3,dXdata!IDS,0) + 1,FALSE)</f>
        <v>0.65885797950220315</v>
      </c>
      <c r="C9" s="90">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90">
        <f>VLOOKUP($A9,dXdata!DATA,MATCH(T$3,dXdata!IDS,0) + 1,FALSE)</f>
        <v>-0.16556291390729116</v>
      </c>
      <c r="U9" s="90">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-1.2499999999999956</v>
      </c>
      <c r="Y9" s="47">
        <f>VLOOKUP($A21,dXdata!DATA,MATCH(X$3,dXdata!IDS,0) + 1,FALSE)</f>
        <v>1.2658227848101111</v>
      </c>
      <c r="Z9" s="90">
        <f>VLOOKUP($A9,dXdata!DATA,MATCH(Z$3,dXdata!IDS,0) + 1,FALSE)</f>
        <v>-1.7365771812080544</v>
      </c>
      <c r="AA9" s="90">
        <f>VLOOKUP($A21,dXdata!DATA,MATCH(Z$3,dXdata!IDS,0) + 1,FALSE)</f>
        <v>1.9124050200631793</v>
      </c>
      <c r="AB9" s="90">
        <f>VLOOKUP($A9,dXdata!DATA,MATCH(AB$3,dXdata!IDS,0) + 1,FALSE)</f>
        <v>45.18</v>
      </c>
      <c r="AC9" s="90">
        <f>VLOOKUP($A21,dXdata!DATA,MATCH(AB$3,dXdata!IDS,0) + 1,FALSE)</f>
        <v>67.87</v>
      </c>
      <c r="AD9" s="90" t="e">
        <f>VLOOKUP($A9,dXdata!DATA,MATCH(AD$3,dXdata!IDS,0) + 1,FALSE)</f>
        <v>#N/A</v>
      </c>
      <c r="AE9" s="90"/>
      <c r="AF9" s="48">
        <f>VLOOKUP($A9,dXdata!DATA,MATCH(AF$3,dXdata!IDS,0) + 1,FALSE)</f>
        <v>1249.8381666666667</v>
      </c>
      <c r="AG9" s="48">
        <f>VLOOKUP($A21,dXdata!DATA,MATCH(AF$3,dXdata!IDS,0) + 1,FALSE)</f>
        <v>1270.4051666666667</v>
      </c>
      <c r="AH9" s="47">
        <f>VLOOKUP($A9,dXdata!DATA,MATCH(AH$3,dXdata!IDS,0) + 1,FALSE)</f>
        <v>3.9775265687402639</v>
      </c>
      <c r="AI9" s="47"/>
      <c r="AJ9" s="90">
        <f>VLOOKUP($A9,dXdata!DATA,MATCH(AJ$3,dXdata!IDS,0) + 1,FALSE)</f>
        <v>2.7</v>
      </c>
      <c r="AK9" s="90"/>
      <c r="AL9" s="90">
        <f>VLOOKUP($A9,dXdata!DATA,MATCH(AL$3,dXdata!IDS,0) + 1,FALSE)</f>
        <v>0.75</v>
      </c>
      <c r="AM9" s="90"/>
      <c r="AN9" s="47">
        <f>VLOOKUP($A9,dXdata!DATA,MATCH(AN$3,dXdata!IDS,0) + 1,FALSE)</f>
        <v>6.8457819999999998</v>
      </c>
      <c r="AO9" s="47"/>
      <c r="AP9" s="47">
        <f>VLOOKUP($A9,dXdata!DATA,MATCH(AP$3,dXdata!IDS,0) + 1,FALSE)</f>
        <v>2.7605146304184909</v>
      </c>
      <c r="AQ9" s="47"/>
      <c r="AR9" s="92">
        <f>VLOOKUP($A9,dXdata!DATA,MATCH(AR$3,dXdata!IDS,0) + 1,FALSE)</f>
        <v>111.516792</v>
      </c>
      <c r="AS9" s="92"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3">
        <f>VLOOKUP($A9,dXdata!DATA,MATCH(BB$3,dXdata!IDS,0) + 1,FALSE)</f>
        <v>0.56990679094540608</v>
      </c>
      <c r="BC9" s="93"/>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25">
      <c r="A10" s="147">
        <v>42917</v>
      </c>
      <c r="B10" s="90">
        <f>VLOOKUP($A10,dXdata!DATA,MATCH(B$3,dXdata!IDS,0) + 1,FALSE)</f>
        <v>1.3245033112582627</v>
      </c>
      <c r="C10" s="90">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90">
        <f>VLOOKUP($A10,dXdata!DATA,MATCH(T$3,dXdata!IDS,0) + 1,FALSE)</f>
        <v>0.99042588312974189</v>
      </c>
      <c r="U10" s="90">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0</v>
      </c>
      <c r="Y10" s="47">
        <f>VLOOKUP($A22,dXdata!DATA,MATCH(X$3,dXdata!IDS,0) + 1,FALSE)</f>
        <v>0.94339622641510523</v>
      </c>
      <c r="Z10" s="90">
        <f>VLOOKUP($A10,dXdata!DATA,MATCH(Z$3,dXdata!IDS,0) + 1,FALSE)</f>
        <v>-1.0177474976869494</v>
      </c>
      <c r="AA10" s="90">
        <f>VLOOKUP($A22,dXdata!DATA,MATCH(Z$3,dXdata!IDS,0) + 1,FALSE)</f>
        <v>1.9289598912304529</v>
      </c>
      <c r="AB10" s="90">
        <f>VLOOKUP($A10,dXdata!DATA,MATCH(AB$3,dXdata!IDS,0) + 1,FALSE)</f>
        <v>46.63</v>
      </c>
      <c r="AC10" s="90">
        <f>VLOOKUP($A22,dXdata!DATA,MATCH(AB$3,dXdata!IDS,0) + 1,FALSE)</f>
        <v>70.98</v>
      </c>
      <c r="AD10" s="90" t="e">
        <f>VLOOKUP($A10,dXdata!DATA,MATCH(AD$3,dXdata!IDS,0) + 1,FALSE)</f>
        <v>#N/A</v>
      </c>
      <c r="AE10" s="90"/>
      <c r="AF10" s="48">
        <f>VLOOKUP($A10,dXdata!DATA,MATCH(AF$3,dXdata!IDS,0) + 1,FALSE)</f>
        <v>1251.5887499999999</v>
      </c>
      <c r="AG10" s="48">
        <f>VLOOKUP($A22,dXdata!DATA,MATCH(AF$3,dXdata!IDS,0) + 1,FALSE)</f>
        <v>1271.9357500000001</v>
      </c>
      <c r="AH10" s="47">
        <f>VLOOKUP($A10,dXdata!DATA,MATCH(AH$3,dXdata!IDS,0) + 1,FALSE)</f>
        <v>3.3196558597889059</v>
      </c>
      <c r="AI10" s="47"/>
      <c r="AJ10" s="90">
        <f>VLOOKUP($A10,dXdata!DATA,MATCH(AJ$3,dXdata!IDS,0) + 1,FALSE)</f>
        <v>2.95</v>
      </c>
      <c r="AK10" s="90"/>
      <c r="AL10" s="90">
        <f>VLOOKUP($A10,dXdata!DATA,MATCH(AL$3,dXdata!IDS,0) + 1,FALSE)</f>
        <v>1</v>
      </c>
      <c r="AM10" s="90"/>
      <c r="AN10" s="47">
        <f>VLOOKUP($A10,dXdata!DATA,MATCH(AN$3,dXdata!IDS,0) + 1,FALSE)</f>
        <v>6.7957280000000004</v>
      </c>
      <c r="AO10" s="47"/>
      <c r="AP10" s="47">
        <f>VLOOKUP($A10,dXdata!DATA,MATCH(AP$3,dXdata!IDS,0) + 1,FALSE)</f>
        <v>2.7250549277897371</v>
      </c>
      <c r="AQ10" s="47"/>
      <c r="AR10" s="92">
        <f>VLOOKUP($A10,dXdata!DATA,MATCH(AR$3,dXdata!IDS,0) + 1,FALSE)</f>
        <v>113.571958</v>
      </c>
      <c r="AS10" s="92"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3">
        <f>VLOOKUP($A10,dXdata!DATA,MATCH(BB$3,dXdata!IDS,0) + 1,FALSE)</f>
        <v>0.54914458235491448</v>
      </c>
      <c r="BC10" s="93"/>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25">
      <c r="A11" s="147">
        <v>42948</v>
      </c>
      <c r="B11" s="90">
        <f>VLOOKUP($A11,dXdata!DATA,MATCH(B$3,dXdata!IDS,0) + 1,FALSE)</f>
        <v>1.247248716067495</v>
      </c>
      <c r="C11" s="90">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90">
        <f>VLOOKUP($A11,dXdata!DATA,MATCH(T$3,dXdata!IDS,0) + 1,FALSE)</f>
        <v>3.0202456023896485</v>
      </c>
      <c r="U11" s="90">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1.2698412698412653</v>
      </c>
      <c r="Y11" s="47">
        <f>VLOOKUP($A23,dXdata!DATA,MATCH(X$3,dXdata!IDS,0) + 1,FALSE)</f>
        <v>-0.31347962382444194</v>
      </c>
      <c r="Z11" s="90">
        <f>VLOOKUP($A11,dXdata!DATA,MATCH(Z$3,dXdata!IDS,0) + 1,FALSE)</f>
        <v>5.9121621621627263E-2</v>
      </c>
      <c r="AA11" s="90">
        <f>VLOOKUP($A23,dXdata!DATA,MATCH(Z$3,dXdata!IDS,0) + 1,FALSE)</f>
        <v>0.47269350890519757</v>
      </c>
      <c r="AB11" s="90">
        <f>VLOOKUP($A11,dXdata!DATA,MATCH(AB$3,dXdata!IDS,0) + 1,FALSE)</f>
        <v>48.04</v>
      </c>
      <c r="AC11" s="90">
        <f>VLOOKUP($A23,dXdata!DATA,MATCH(AB$3,dXdata!IDS,0) + 1,FALSE)</f>
        <v>68.06</v>
      </c>
      <c r="AD11" s="90" t="e">
        <f>VLOOKUP($A11,dXdata!DATA,MATCH(AD$3,dXdata!IDS,0) + 1,FALSE)</f>
        <v>#N/A</v>
      </c>
      <c r="AE11" s="90"/>
      <c r="AF11" s="48">
        <f>VLOOKUP($A11,dXdata!DATA,MATCH(AF$3,dXdata!IDS,0) + 1,FALSE)</f>
        <v>1253.3393333333333</v>
      </c>
      <c r="AG11" s="48">
        <f>VLOOKUP($A23,dXdata!DATA,MATCH(AF$3,dXdata!IDS,0) + 1,FALSE)</f>
        <v>1273.4663333333333</v>
      </c>
      <c r="AH11" s="47">
        <f>VLOOKUP($A11,dXdata!DATA,MATCH(AH$3,dXdata!IDS,0) + 1,FALSE)</f>
        <v>2.9796692148358117</v>
      </c>
      <c r="AI11" s="47"/>
      <c r="AJ11" s="90">
        <f>VLOOKUP($A11,dXdata!DATA,MATCH(AJ$3,dXdata!IDS,0) + 1,FALSE)</f>
        <v>2.95</v>
      </c>
      <c r="AK11" s="90"/>
      <c r="AL11" s="90">
        <f>VLOOKUP($A11,dXdata!DATA,MATCH(AL$3,dXdata!IDS,0) + 1,FALSE)</f>
        <v>1</v>
      </c>
      <c r="AM11" s="90"/>
      <c r="AN11" s="47">
        <f>VLOOKUP($A11,dXdata!DATA,MATCH(AN$3,dXdata!IDS,0) + 1,FALSE)</f>
        <v>6.758273</v>
      </c>
      <c r="AO11" s="47"/>
      <c r="AP11" s="47">
        <f>VLOOKUP($A11,dXdata!DATA,MATCH(AP$3,dXdata!IDS,0) + 1,FALSE)</f>
        <v>2.6780751884443537</v>
      </c>
      <c r="AQ11" s="47"/>
      <c r="AR11" s="92">
        <f>VLOOKUP($A11,dXdata!DATA,MATCH(AR$3,dXdata!IDS,0) + 1,FALSE)</f>
        <v>121.692031</v>
      </c>
      <c r="AS11" s="92"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3">
        <f>VLOOKUP($A11,dXdata!DATA,MATCH(BB$3,dXdata!IDS,0) + 1,FALSE)</f>
        <v>0.53257978723404253</v>
      </c>
      <c r="BC11" s="93"/>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338.38902560000002</v>
      </c>
    </row>
    <row r="12" spans="1:67" x14ac:dyDescent="0.25">
      <c r="A12" s="147">
        <v>42979</v>
      </c>
      <c r="B12" s="90">
        <f>VLOOKUP($A12,dXdata!DATA,MATCH(B$3,dXdata!IDS,0) + 1,FALSE)</f>
        <v>1.4001473839351464</v>
      </c>
      <c r="C12" s="90">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90">
        <f>VLOOKUP($A12,dXdata!DATA,MATCH(T$3,dXdata!IDS,0) + 1,FALSE)</f>
        <v>3.1550979740949892</v>
      </c>
      <c r="U12" s="90">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3.2154340836012762</v>
      </c>
      <c r="Y12" s="47">
        <f>VLOOKUP($A24,dXdata!DATA,MATCH(X$3,dXdata!IDS,0) + 1,FALSE)</f>
        <v>-0.6230529595015688</v>
      </c>
      <c r="Z12" s="90">
        <f>VLOOKUP($A12,dXdata!DATA,MATCH(Z$3,dXdata!IDS,0) + 1,FALSE)</f>
        <v>1.7279536942458318</v>
      </c>
      <c r="AA12" s="90">
        <f>VLOOKUP($A24,dXdata!DATA,MATCH(Z$3,dXdata!IDS,0) + 1,FALSE)</f>
        <v>-0.47694753577105509</v>
      </c>
      <c r="AB12" s="90">
        <f>VLOOKUP($A12,dXdata!DATA,MATCH(AB$3,dXdata!IDS,0) + 1,FALSE)</f>
        <v>49.82</v>
      </c>
      <c r="AC12" s="90">
        <f>VLOOKUP($A24,dXdata!DATA,MATCH(AB$3,dXdata!IDS,0) + 1,FALSE)</f>
        <v>70.23</v>
      </c>
      <c r="AD12" s="90" t="e">
        <f>VLOOKUP($A12,dXdata!DATA,MATCH(AD$3,dXdata!IDS,0) + 1,FALSE)</f>
        <v>#N/A</v>
      </c>
      <c r="AE12" s="90"/>
      <c r="AF12" s="48">
        <f>VLOOKUP($A12,dXdata!DATA,MATCH(AF$3,dXdata!IDS,0) + 1,FALSE)</f>
        <v>1255.0899166666668</v>
      </c>
      <c r="AG12" s="48">
        <f>VLOOKUP($A24,dXdata!DATA,MATCH(AF$3,dXdata!IDS,0) + 1,FALSE)</f>
        <v>1274.9969166666667</v>
      </c>
      <c r="AH12" s="47">
        <f>VLOOKUP($A12,dXdata!DATA,MATCH(AH$3,dXdata!IDS,0) + 1,FALSE)</f>
        <v>2.9770961697147769</v>
      </c>
      <c r="AI12" s="47"/>
      <c r="AJ12" s="90">
        <f>VLOOKUP($A12,dXdata!DATA,MATCH(AJ$3,dXdata!IDS,0) + 1,FALSE)</f>
        <v>3.2</v>
      </c>
      <c r="AK12" s="90"/>
      <c r="AL12" s="90">
        <f>VLOOKUP($A12,dXdata!DATA,MATCH(AL$3,dXdata!IDS,0) + 1,FALSE)</f>
        <v>1.25</v>
      </c>
      <c r="AM12" s="90"/>
      <c r="AN12" s="47">
        <f>VLOOKUP($A12,dXdata!DATA,MATCH(AN$3,dXdata!IDS,0) + 1,FALSE)</f>
        <v>6.8704289999999997</v>
      </c>
      <c r="AO12" s="47"/>
      <c r="AP12" s="47">
        <f>VLOOKUP($A12,dXdata!DATA,MATCH(AP$3,dXdata!IDS,0) + 1,FALSE)</f>
        <v>2.7310991879245403</v>
      </c>
      <c r="AQ12" s="47"/>
      <c r="AR12" s="92">
        <f>VLOOKUP($A12,dXdata!DATA,MATCH(AR$3,dXdata!IDS,0) + 1,FALSE)</f>
        <v>112.44416</v>
      </c>
      <c r="AS12" s="92"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3">
        <f>VLOOKUP($A12,dXdata!DATA,MATCH(BB$3,dXdata!IDS,0) + 1,FALSE)</f>
        <v>0.44764237599510104</v>
      </c>
      <c r="BC12" s="93"/>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1160.66917592</v>
      </c>
    </row>
    <row r="13" spans="1:67" x14ac:dyDescent="0.25">
      <c r="A13" s="147">
        <v>43009</v>
      </c>
      <c r="B13" s="90">
        <f>VLOOKUP($A13,dXdata!DATA,MATCH(B$3,dXdata!IDS,0) + 1,FALSE)</f>
        <v>1.3939838591342513</v>
      </c>
      <c r="C13" s="90">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90">
        <f>VLOOKUP($A13,dXdata!DATA,MATCH(T$3,dXdata!IDS,0) + 1,FALSE)</f>
        <v>3.6877076411960141</v>
      </c>
      <c r="U13" s="90">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3.5483870967742082</v>
      </c>
      <c r="Y13" s="47">
        <f>VLOOKUP($A25,dXdata!DATA,MATCH(X$3,dXdata!IDS,0) + 1,FALSE)</f>
        <v>-0.31152647975077885</v>
      </c>
      <c r="Z13" s="90">
        <f>VLOOKUP($A13,dXdata!DATA,MATCH(Z$3,dXdata!IDS,0) + 1,FALSE)</f>
        <v>3.4111465242484096</v>
      </c>
      <c r="AA13" s="90">
        <f>VLOOKUP($A25,dXdata!DATA,MATCH(Z$3,dXdata!IDS,0) + 1,FALSE)</f>
        <v>-1.357767596834647</v>
      </c>
      <c r="AB13" s="90">
        <f>VLOOKUP($A13,dXdata!DATA,MATCH(AB$3,dXdata!IDS,0) + 1,FALSE)</f>
        <v>51.58</v>
      </c>
      <c r="AC13" s="90">
        <f>VLOOKUP($A25,dXdata!DATA,MATCH(AB$3,dXdata!IDS,0) + 1,FALSE)</f>
        <v>70.75</v>
      </c>
      <c r="AD13" s="90" t="e">
        <f>VLOOKUP($A13,dXdata!DATA,MATCH(AD$3,dXdata!IDS,0) + 1,FALSE)</f>
        <v>#N/A</v>
      </c>
      <c r="AE13" s="90"/>
      <c r="AF13" s="48">
        <f>VLOOKUP($A13,dXdata!DATA,MATCH(AF$3,dXdata!IDS,0) + 1,FALSE)</f>
        <v>1256.8405</v>
      </c>
      <c r="AG13" s="48">
        <f>VLOOKUP($A25,dXdata!DATA,MATCH(AF$3,dXdata!IDS,0) + 1,FALSE)</f>
        <v>1276.5274999999999</v>
      </c>
      <c r="AH13" s="47">
        <f>VLOOKUP($A13,dXdata!DATA,MATCH(AH$3,dXdata!IDS,0) + 1,FALSE)</f>
        <v>3.0464789806658787</v>
      </c>
      <c r="AI13" s="47"/>
      <c r="AJ13" s="90">
        <f>VLOOKUP($A13,dXdata!DATA,MATCH(AJ$3,dXdata!IDS,0) + 1,FALSE)</f>
        <v>3.2</v>
      </c>
      <c r="AK13" s="90"/>
      <c r="AL13" s="90">
        <f>VLOOKUP($A13,dXdata!DATA,MATCH(AL$3,dXdata!IDS,0) + 1,FALSE)</f>
        <v>1.25</v>
      </c>
      <c r="AM13" s="90"/>
      <c r="AN13" s="47">
        <f>VLOOKUP($A13,dXdata!DATA,MATCH(AN$3,dXdata!IDS,0) + 1,FALSE)</f>
        <v>6.9847279999999996</v>
      </c>
      <c r="AO13" s="47"/>
      <c r="AP13" s="47">
        <f>VLOOKUP($A13,dXdata!DATA,MATCH(AP$3,dXdata!IDS,0) + 1,FALSE)</f>
        <v>2.7345198208183898</v>
      </c>
      <c r="AQ13" s="47"/>
      <c r="AR13" s="92">
        <f>VLOOKUP($A13,dXdata!DATA,MATCH(AR$3,dXdata!IDS,0) + 1,FALSE)</f>
        <v>116.616759</v>
      </c>
      <c r="AS13" s="92"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3">
        <f>VLOOKUP($A13,dXdata!DATA,MATCH(BB$3,dXdata!IDS,0) + 1,FALSE)</f>
        <v>0.56336405529953915</v>
      </c>
      <c r="BC13" s="93"/>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337.90144084000002</v>
      </c>
    </row>
    <row r="14" spans="1:67" x14ac:dyDescent="0.25">
      <c r="A14" s="147">
        <v>43040</v>
      </c>
      <c r="B14" s="90">
        <f>VLOOKUP($A14,dXdata!DATA,MATCH(B$3,dXdata!IDS,0) + 1,FALSE)</f>
        <v>2.584933530280642</v>
      </c>
      <c r="C14" s="90">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90">
        <f>VLOOKUP($A14,dXdata!DATA,MATCH(T$3,dXdata!IDS,0) + 1,FALSE)</f>
        <v>2.340916584240027</v>
      </c>
      <c r="U14" s="90">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3.2258064516129004</v>
      </c>
      <c r="Y14" s="47">
        <f>VLOOKUP($A26,dXdata!DATA,MATCH(X$3,dXdata!IDS,0) + 1,FALSE)</f>
        <v>1.2499999999999956</v>
      </c>
      <c r="Z14" s="90">
        <f>VLOOKUP($A14,dXdata!DATA,MATCH(Z$3,dXdata!IDS,0) + 1,FALSE)</f>
        <v>3.5565579458709307</v>
      </c>
      <c r="AA14" s="90">
        <f>VLOOKUP($A26,dXdata!DATA,MATCH(Z$3,dXdata!IDS,0) + 1,FALSE)</f>
        <v>-1.6753224995813554E-2</v>
      </c>
      <c r="AB14" s="90">
        <f>VLOOKUP($A14,dXdata!DATA,MATCH(AB$3,dXdata!IDS,0) + 1,FALSE)</f>
        <v>56.64</v>
      </c>
      <c r="AC14" s="90">
        <f>VLOOKUP($A26,dXdata!DATA,MATCH(AB$3,dXdata!IDS,0) + 1,FALSE)</f>
        <v>56.96</v>
      </c>
      <c r="AD14" s="90" t="e">
        <f>VLOOKUP($A14,dXdata!DATA,MATCH(AD$3,dXdata!IDS,0) + 1,FALSE)</f>
        <v>#N/A</v>
      </c>
      <c r="AE14" s="90"/>
      <c r="AF14" s="48">
        <f>VLOOKUP($A14,dXdata!DATA,MATCH(AF$3,dXdata!IDS,0) + 1,FALSE)</f>
        <v>1258.5910833333332</v>
      </c>
      <c r="AG14" s="48">
        <f>VLOOKUP($A26,dXdata!DATA,MATCH(AF$3,dXdata!IDS,0) + 1,FALSE)</f>
        <v>1278.0580833333333</v>
      </c>
      <c r="AH14" s="47">
        <f>VLOOKUP($A14,dXdata!DATA,MATCH(AH$3,dXdata!IDS,0) + 1,FALSE)</f>
        <v>3.145708709909778</v>
      </c>
      <c r="AI14" s="47"/>
      <c r="AJ14" s="90">
        <f>VLOOKUP($A14,dXdata!DATA,MATCH(AJ$3,dXdata!IDS,0) + 1,FALSE)</f>
        <v>3.2</v>
      </c>
      <c r="AK14" s="90"/>
      <c r="AL14" s="90">
        <f>VLOOKUP($A14,dXdata!DATA,MATCH(AL$3,dXdata!IDS,0) + 1,FALSE)</f>
        <v>1.25</v>
      </c>
      <c r="AM14" s="90"/>
      <c r="AN14" s="47">
        <f>VLOOKUP($A14,dXdata!DATA,MATCH(AN$3,dXdata!IDS,0) + 1,FALSE)</f>
        <v>6.8971289999999996</v>
      </c>
      <c r="AO14" s="47"/>
      <c r="AP14" s="47">
        <f>VLOOKUP($A14,dXdata!DATA,MATCH(AP$3,dXdata!IDS,0) + 1,FALSE)</f>
        <v>2.7014138276780777</v>
      </c>
      <c r="AQ14" s="47"/>
      <c r="AR14" s="92">
        <f>VLOOKUP($A14,dXdata!DATA,MATCH(AR$3,dXdata!IDS,0) + 1,FALSE)</f>
        <v>121.054918</v>
      </c>
      <c r="AS14" s="92"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3">
        <f>VLOOKUP($A14,dXdata!DATA,MATCH(BB$3,dXdata!IDS,0) + 1,FALSE)</f>
        <v>0.68461911693352728</v>
      </c>
      <c r="BC14" s="93"/>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25">
      <c r="A15" s="147">
        <v>43070</v>
      </c>
      <c r="B15" s="90">
        <f>VLOOKUP($A15,dXdata!DATA,MATCH(B$3,dXdata!IDS,0) + 1,FALSE)</f>
        <v>1.9955654101995401</v>
      </c>
      <c r="C15" s="90">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90">
        <f>VLOOKUP($A15,dXdata!DATA,MATCH(T$3,dXdata!IDS,0) + 1,FALSE)</f>
        <v>3.3486539724228548</v>
      </c>
      <c r="U15" s="90">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2.8753993610223683</v>
      </c>
      <c r="Y15" s="47">
        <f>VLOOKUP($A27,dXdata!DATA,MATCH(X$3,dXdata!IDS,0) + 1,FALSE)</f>
        <v>1.2422360248447228</v>
      </c>
      <c r="Z15" s="90">
        <f>VLOOKUP($A15,dXdata!DATA,MATCH(Z$3,dXdata!IDS,0) + 1,FALSE)</f>
        <v>3.7884017949603166</v>
      </c>
      <c r="AA15" s="90">
        <f>VLOOKUP($A27,dXdata!DATA,MATCH(Z$3,dXdata!IDS,0) + 1,FALSE)</f>
        <v>-2.494387627837158E-2</v>
      </c>
      <c r="AB15" s="90">
        <f>VLOOKUP($A15,dXdata!DATA,MATCH(AB$3,dXdata!IDS,0) + 1,FALSE)</f>
        <v>57.88</v>
      </c>
      <c r="AC15" s="90">
        <f>VLOOKUP($A27,dXdata!DATA,MATCH(AB$3,dXdata!IDS,0) + 1,FALSE)</f>
        <v>49.52</v>
      </c>
      <c r="AD15" s="90" t="e">
        <f>VLOOKUP($A15,dXdata!DATA,MATCH(AD$3,dXdata!IDS,0) + 1,FALSE)</f>
        <v>#N/A</v>
      </c>
      <c r="AE15" s="90"/>
      <c r="AF15" s="48">
        <f>VLOOKUP($A15,dXdata!DATA,MATCH(AF$3,dXdata!IDS,0) + 1,FALSE)</f>
        <v>1260.3416666666667</v>
      </c>
      <c r="AG15" s="48">
        <f>VLOOKUP($A27,dXdata!DATA,MATCH(AF$3,dXdata!IDS,0) + 1,FALSE)</f>
        <v>1279.5886666666668</v>
      </c>
      <c r="AH15" s="47">
        <f>VLOOKUP($A15,dXdata!DATA,MATCH(AH$3,dXdata!IDS,0) + 1,FALSE)</f>
        <v>3.1327822924175797</v>
      </c>
      <c r="AI15" s="47"/>
      <c r="AJ15" s="90">
        <f>VLOOKUP($A15,dXdata!DATA,MATCH(AJ$3,dXdata!IDS,0) + 1,FALSE)</f>
        <v>3.2</v>
      </c>
      <c r="AK15" s="90"/>
      <c r="AL15" s="90">
        <f>VLOOKUP($A15,dXdata!DATA,MATCH(AL$3,dXdata!IDS,0) + 1,FALSE)</f>
        <v>1.25</v>
      </c>
      <c r="AM15" s="90"/>
      <c r="AN15" s="47">
        <f>VLOOKUP($A15,dXdata!DATA,MATCH(AN$3,dXdata!IDS,0) + 1,FALSE)</f>
        <v>6.8710519999999997</v>
      </c>
      <c r="AO15" s="47"/>
      <c r="AP15" s="47">
        <f>VLOOKUP($A15,dXdata!DATA,MATCH(AP$3,dXdata!IDS,0) + 1,FALSE)</f>
        <v>2.6805930444384249</v>
      </c>
      <c r="AQ15" s="47"/>
      <c r="AR15" s="92">
        <f>VLOOKUP($A15,dXdata!DATA,MATCH(AR$3,dXdata!IDS,0) + 1,FALSE)</f>
        <v>128.33478099999999</v>
      </c>
      <c r="AS15" s="92"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3">
        <f>VLOOKUP($A15,dXdata!DATA,MATCH(BB$3,dXdata!IDS,0) + 1,FALSE)</f>
        <v>0.823240589198036</v>
      </c>
      <c r="BC15" s="93"/>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25">
      <c r="A16" s="46">
        <v>43101</v>
      </c>
      <c r="C16" s="90"/>
      <c r="E16" s="47"/>
      <c r="G16" s="47"/>
      <c r="I16" s="47"/>
      <c r="K16" s="47"/>
      <c r="M16" s="48"/>
      <c r="O16" s="47"/>
      <c r="Q16" s="48"/>
      <c r="S16" s="47"/>
      <c r="U16" s="90"/>
      <c r="W16" s="47"/>
      <c r="Y16" s="47"/>
      <c r="AA16" s="90"/>
      <c r="AC16" s="90"/>
      <c r="AE16" s="90"/>
      <c r="AG16" s="48"/>
      <c r="AI16" s="47"/>
      <c r="AK16" s="90"/>
      <c r="AM16" s="90"/>
      <c r="AO16" s="47"/>
      <c r="AQ16" s="47"/>
      <c r="AS16" s="92"/>
      <c r="AU16" s="48"/>
      <c r="AW16" s="48"/>
      <c r="AY16" s="48"/>
      <c r="BA16" s="48"/>
      <c r="BC16" s="93"/>
      <c r="BE16" s="47"/>
      <c r="BG16" s="47"/>
      <c r="BI16" s="48"/>
      <c r="BK16" s="48"/>
      <c r="BM16" s="48"/>
    </row>
    <row r="17" spans="1:65" x14ac:dyDescent="0.25">
      <c r="A17" s="46">
        <v>43132</v>
      </c>
      <c r="C17" s="90"/>
      <c r="E17" s="47"/>
      <c r="G17" s="47"/>
      <c r="I17" s="47"/>
      <c r="K17" s="47"/>
      <c r="M17" s="48"/>
      <c r="O17" s="47"/>
      <c r="Q17" s="48"/>
      <c r="S17" s="47"/>
      <c r="U17" s="90"/>
      <c r="W17" s="47"/>
      <c r="Y17" s="47"/>
      <c r="AA17" s="90"/>
      <c r="AC17" s="90"/>
      <c r="AE17" s="90"/>
      <c r="AG17" s="48"/>
      <c r="AI17" s="47"/>
      <c r="AK17" s="90"/>
      <c r="AM17" s="90"/>
      <c r="AO17" s="47"/>
      <c r="AQ17" s="47"/>
      <c r="AS17" s="92"/>
      <c r="AU17" s="48"/>
      <c r="AW17" s="48"/>
      <c r="AY17" s="48"/>
      <c r="BA17" s="48"/>
      <c r="BC17" s="93"/>
      <c r="BE17" s="47"/>
      <c r="BG17" s="47"/>
      <c r="BI17" s="48"/>
      <c r="BK17" s="48"/>
      <c r="BM17" s="48"/>
    </row>
    <row r="18" spans="1:65" x14ac:dyDescent="0.25">
      <c r="A18" s="46">
        <v>43160</v>
      </c>
      <c r="C18" s="90"/>
      <c r="E18" s="47"/>
      <c r="G18" s="47"/>
      <c r="I18" s="47"/>
      <c r="K18" s="47"/>
      <c r="M18" s="48"/>
      <c r="O18" s="47"/>
      <c r="Q18" s="48"/>
      <c r="S18" s="47"/>
      <c r="U18" s="90"/>
      <c r="W18" s="47"/>
      <c r="Y18" s="47"/>
      <c r="AA18" s="90"/>
      <c r="AC18" s="90"/>
      <c r="AE18" s="90"/>
      <c r="AG18" s="48"/>
      <c r="AI18" s="47"/>
      <c r="AK18" s="90"/>
      <c r="AM18" s="90"/>
      <c r="AO18" s="47"/>
      <c r="AQ18" s="47"/>
      <c r="AS18" s="92"/>
      <c r="AU18" s="48"/>
      <c r="AW18" s="48"/>
      <c r="AY18" s="48"/>
      <c r="BA18" s="48"/>
      <c r="BC18" s="93"/>
      <c r="BE18" s="47"/>
      <c r="BG18" s="47"/>
      <c r="BI18" s="48"/>
      <c r="BK18" s="48"/>
      <c r="BM18" s="48"/>
    </row>
    <row r="19" spans="1:65" x14ac:dyDescent="0.25">
      <c r="A19" s="46">
        <v>43191</v>
      </c>
      <c r="B19" s="90">
        <f>VLOOKUP($A19,dXdata!DATA,MATCH(B$3,dXdata!IDS,0) + 1,FALSE)</f>
        <v>2.3930384336475541</v>
      </c>
      <c r="C19" s="90"/>
    </row>
    <row r="20" spans="1:65" x14ac:dyDescent="0.25">
      <c r="A20" s="46">
        <v>43221</v>
      </c>
      <c r="B20" s="90">
        <f>VLOOKUP($A20,dXdata!DATA,MATCH(B$3,dXdata!IDS,0) + 1,FALSE)</f>
        <v>2.6124818577648812</v>
      </c>
      <c r="C20" s="90"/>
    </row>
    <row r="21" spans="1:65" x14ac:dyDescent="0.25">
      <c r="A21" s="46">
        <v>43252</v>
      </c>
      <c r="B21" s="90">
        <f>VLOOKUP($A21,dXdata!DATA,MATCH(B$3,dXdata!IDS,0) + 1,FALSE)</f>
        <v>2.6181818181818084</v>
      </c>
      <c r="C21" s="90"/>
    </row>
    <row r="22" spans="1:65" x14ac:dyDescent="0.25">
      <c r="A22" s="46">
        <v>43282</v>
      </c>
      <c r="B22" s="90">
        <f>VLOOKUP($A22,dXdata!DATA,MATCH(B$3,dXdata!IDS,0) + 1,FALSE)</f>
        <v>3.3405954974582652</v>
      </c>
      <c r="C22" s="90"/>
    </row>
    <row r="23" spans="1:65" x14ac:dyDescent="0.25">
      <c r="A23" s="46">
        <v>43313</v>
      </c>
      <c r="B23" s="90">
        <f>VLOOKUP($A23,dXdata!DATA,MATCH(B$3,dXdata!IDS,0) + 1,FALSE)</f>
        <v>2.9710144927536097</v>
      </c>
      <c r="C23" s="90"/>
    </row>
    <row r="24" spans="1:65" x14ac:dyDescent="0.25">
      <c r="A24" s="46">
        <v>43344</v>
      </c>
      <c r="B24" s="90">
        <f>VLOOKUP($A24,dXdata!DATA,MATCH(B$3,dXdata!IDS,0) + 1,FALSE)</f>
        <v>2.7616279069767602</v>
      </c>
      <c r="C24" s="90"/>
    </row>
    <row r="25" spans="1:65" x14ac:dyDescent="0.25">
      <c r="A25" s="46">
        <v>43374</v>
      </c>
      <c r="B25" s="90">
        <f>VLOOKUP($A25,dXdata!DATA,MATCH(B$3,dXdata!IDS,0) + 1,FALSE)</f>
        <v>2.532561505065134</v>
      </c>
      <c r="C25" s="90"/>
    </row>
    <row r="26" spans="1:65" x14ac:dyDescent="0.25">
      <c r="A26" s="46">
        <v>43405</v>
      </c>
      <c r="B26" s="90">
        <f>VLOOKUP($A26,dXdata!DATA,MATCH(B$3,dXdata!IDS,0) + 1,FALSE)</f>
        <v>1.4398848092152639</v>
      </c>
      <c r="C26" s="90"/>
    </row>
    <row r="27" spans="1:65" x14ac:dyDescent="0.25">
      <c r="A27" s="46">
        <v>43435</v>
      </c>
      <c r="B27" s="90">
        <f>VLOOKUP($A27,dXdata!DATA,MATCH(B$3,dXdata!IDS,0) + 1,FALSE)</f>
        <v>1.9565217391304346</v>
      </c>
      <c r="C27" s="90"/>
    </row>
    <row r="28" spans="1:65" x14ac:dyDescent="0.25">
      <c r="A28" s="46">
        <v>43466</v>
      </c>
      <c r="B28" s="90">
        <f>VLOOKUP($A28,dXdata!DATA,MATCH(B$3,dXdata!IDS,0) + 1,FALSE)</f>
        <v>1.0050251256281229</v>
      </c>
      <c r="C2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102"/>
  <sheetViews>
    <sheetView workbookViewId="0">
      <selection activeCell="A12" sqref="A12"/>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147</v>
      </c>
    </row>
    <row r="6" spans="1:34" s="22" customFormat="1" ht="11.25" x14ac:dyDescent="0.15">
      <c r="A6" s="21" t="s">
        <v>88</v>
      </c>
      <c r="B6" s="24" t="s">
        <v>89</v>
      </c>
      <c r="G6" s="25"/>
    </row>
    <row r="7" spans="1:34"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36" customFormat="1" ht="127.5" x14ac:dyDescent="0.2">
      <c r="A12" s="35" t="s">
        <v>68</v>
      </c>
      <c r="B12" s="36" t="s">
        <v>116</v>
      </c>
      <c r="C12" s="36" t="s">
        <v>117</v>
      </c>
      <c r="D12" s="36" t="s">
        <v>80</v>
      </c>
      <c r="E12" s="36" t="s">
        <v>8</v>
      </c>
      <c r="F12" s="36" t="s">
        <v>82</v>
      </c>
      <c r="G12" s="36" t="s">
        <v>83</v>
      </c>
      <c r="H12" s="36" t="s">
        <v>84</v>
      </c>
      <c r="I12" s="36" t="s">
        <v>220</v>
      </c>
      <c r="J12" s="36" t="s">
        <v>86</v>
      </c>
      <c r="K12" s="36" t="s">
        <v>118</v>
      </c>
      <c r="L12" s="36" t="s">
        <v>119</v>
      </c>
      <c r="M12" s="36" t="s">
        <v>120</v>
      </c>
      <c r="N12" s="36" t="s">
        <v>121</v>
      </c>
      <c r="O12" s="36" t="s">
        <v>122</v>
      </c>
      <c r="P12" s="36" t="s">
        <v>226</v>
      </c>
      <c r="Q12" s="36" t="s">
        <v>125</v>
      </c>
      <c r="R12" s="36" t="s">
        <v>127</v>
      </c>
      <c r="S12" s="36" t="s">
        <v>38</v>
      </c>
      <c r="T12" s="36" t="s">
        <v>128</v>
      </c>
      <c r="U12" s="36" t="s">
        <v>129</v>
      </c>
      <c r="V12" s="36" t="s">
        <v>131</v>
      </c>
      <c r="W12" s="36" t="s">
        <v>47</v>
      </c>
      <c r="X12" s="36" t="s">
        <v>134</v>
      </c>
      <c r="Y12" s="36" t="s">
        <v>135</v>
      </c>
      <c r="Z12" s="36" t="s">
        <v>242</v>
      </c>
      <c r="AA12" s="36" t="s">
        <v>244</v>
      </c>
      <c r="AB12" s="36" t="s">
        <v>245</v>
      </c>
      <c r="AC12" s="36" t="s">
        <v>140</v>
      </c>
      <c r="AD12" s="36" t="s">
        <v>141</v>
      </c>
      <c r="AE12" s="36" t="s">
        <v>142</v>
      </c>
      <c r="AF12" s="36" t="s">
        <v>143</v>
      </c>
      <c r="AG12" s="36" t="s">
        <v>144</v>
      </c>
      <c r="AH12" s="36" t="s">
        <v>145</v>
      </c>
    </row>
    <row r="13" spans="1:34" s="38" customFormat="1" x14ac:dyDescent="0.2">
      <c r="A13" s="37" t="s">
        <v>69</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123</v>
      </c>
      <c r="P13" s="38" t="s">
        <v>227</v>
      </c>
      <c r="Q13" s="49" t="s">
        <v>126</v>
      </c>
      <c r="R13" s="38" t="s">
        <v>15</v>
      </c>
      <c r="S13" s="38" t="s">
        <v>44</v>
      </c>
      <c r="T13" s="38" t="s">
        <v>44</v>
      </c>
      <c r="U13" s="38" t="s">
        <v>130</v>
      </c>
      <c r="V13" s="38" t="s">
        <v>132</v>
      </c>
      <c r="W13" s="38" t="s">
        <v>133</v>
      </c>
      <c r="X13" s="38" t="s">
        <v>51</v>
      </c>
      <c r="Y13" s="38" t="s">
        <v>136</v>
      </c>
      <c r="Z13" s="38" t="s">
        <v>243</v>
      </c>
      <c r="AA13" s="38" t="s">
        <v>46</v>
      </c>
      <c r="AB13" s="38" t="s">
        <v>246</v>
      </c>
      <c r="AC13" s="38" t="s">
        <v>130</v>
      </c>
      <c r="AD13" s="38" t="s">
        <v>130</v>
      </c>
      <c r="AG13" s="38" t="s">
        <v>136</v>
      </c>
      <c r="AH13" s="38" t="s">
        <v>146</v>
      </c>
    </row>
    <row r="14" spans="1:34" s="38" customFormat="1" x14ac:dyDescent="0.2">
      <c r="A14" s="37" t="s">
        <v>64</v>
      </c>
      <c r="B14" s="42" t="s">
        <v>81</v>
      </c>
      <c r="C14" s="42" t="s">
        <v>81</v>
      </c>
      <c r="D14" s="42" t="s">
        <v>81</v>
      </c>
      <c r="E14" s="42" t="s">
        <v>81</v>
      </c>
      <c r="F14" s="42" t="s">
        <v>81</v>
      </c>
      <c r="G14" s="42" t="s">
        <v>81</v>
      </c>
      <c r="H14" s="42" t="s">
        <v>81</v>
      </c>
      <c r="I14" s="42" t="s">
        <v>81</v>
      </c>
      <c r="J14" s="42" t="s">
        <v>81</v>
      </c>
      <c r="K14" s="42" t="s">
        <v>81</v>
      </c>
      <c r="L14" s="42" t="s">
        <v>81</v>
      </c>
      <c r="M14" s="42" t="s">
        <v>81</v>
      </c>
      <c r="N14" s="42" t="s">
        <v>81</v>
      </c>
      <c r="O14" s="42" t="s">
        <v>81</v>
      </c>
      <c r="P14" s="42" t="s">
        <v>81</v>
      </c>
      <c r="Q14" s="42" t="s">
        <v>81</v>
      </c>
      <c r="R14" s="42" t="s">
        <v>81</v>
      </c>
      <c r="S14" s="42" t="s">
        <v>81</v>
      </c>
      <c r="T14" s="42" t="s">
        <v>81</v>
      </c>
      <c r="U14" s="42" t="s">
        <v>81</v>
      </c>
      <c r="V14" s="42" t="s">
        <v>81</v>
      </c>
      <c r="W14" s="42" t="s">
        <v>81</v>
      </c>
      <c r="X14" s="42" t="s">
        <v>81</v>
      </c>
      <c r="Y14" s="42" t="s">
        <v>81</v>
      </c>
      <c r="Z14" s="42" t="s">
        <v>81</v>
      </c>
      <c r="AA14" s="42" t="s">
        <v>81</v>
      </c>
      <c r="AB14" s="42" t="s">
        <v>81</v>
      </c>
      <c r="AC14" s="42" t="s">
        <v>81</v>
      </c>
      <c r="AD14" s="42" t="s">
        <v>81</v>
      </c>
      <c r="AE14" s="42" t="s">
        <v>81</v>
      </c>
      <c r="AF14" s="42" t="s">
        <v>81</v>
      </c>
      <c r="AG14" s="42" t="s">
        <v>81</v>
      </c>
      <c r="AH14" s="42" t="s">
        <v>81</v>
      </c>
    </row>
    <row r="15" spans="1:34" s="40" customFormat="1" x14ac:dyDescent="0.2">
      <c r="A15" s="39" t="s">
        <v>70</v>
      </c>
      <c r="B15" s="40">
        <v>45398</v>
      </c>
      <c r="C15" s="40">
        <v>45398</v>
      </c>
      <c r="D15" s="40">
        <v>45387</v>
      </c>
      <c r="E15" s="40">
        <v>45387</v>
      </c>
      <c r="F15" s="40">
        <v>45387</v>
      </c>
      <c r="G15" s="40">
        <v>45387</v>
      </c>
      <c r="H15" s="40">
        <v>45387</v>
      </c>
      <c r="I15" s="40">
        <v>45387</v>
      </c>
      <c r="J15" s="40">
        <v>45387</v>
      </c>
      <c r="K15" s="40">
        <v>45387</v>
      </c>
      <c r="L15" s="40">
        <v>45387</v>
      </c>
      <c r="M15" s="40">
        <v>45387</v>
      </c>
      <c r="N15" s="40">
        <v>45387</v>
      </c>
      <c r="O15" s="40">
        <v>45387</v>
      </c>
      <c r="P15" s="40">
        <v>45387</v>
      </c>
      <c r="Q15" s="40">
        <v>45387</v>
      </c>
      <c r="R15" s="40">
        <v>45390</v>
      </c>
      <c r="S15" s="40">
        <v>45387</v>
      </c>
      <c r="T15" s="40">
        <v>45387</v>
      </c>
      <c r="U15" s="40">
        <v>45373</v>
      </c>
      <c r="V15" s="40">
        <v>45390</v>
      </c>
      <c r="W15" s="40">
        <v>43188</v>
      </c>
      <c r="X15" s="40">
        <v>45366</v>
      </c>
      <c r="Y15" s="40">
        <v>45387</v>
      </c>
      <c r="Z15" s="40">
        <v>45390</v>
      </c>
      <c r="AA15" s="40">
        <v>45390</v>
      </c>
      <c r="AB15" s="40">
        <v>45390</v>
      </c>
      <c r="AC15" s="40">
        <v>45397</v>
      </c>
      <c r="AD15" s="40">
        <v>45397</v>
      </c>
      <c r="AE15" s="40">
        <v>43714</v>
      </c>
      <c r="AF15" s="40">
        <v>43714</v>
      </c>
      <c r="AG15" s="40">
        <v>45387</v>
      </c>
      <c r="AH15" s="40">
        <v>45387</v>
      </c>
    </row>
    <row r="16" spans="1:34" x14ac:dyDescent="0.2">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-1.8750000000000044</v>
      </c>
      <c r="N16" s="44">
        <v>-2.9855725127178712</v>
      </c>
      <c r="O16" s="50">
        <v>52.5</v>
      </c>
      <c r="P16" s="51" t="e">
        <v>#N/A</v>
      </c>
      <c r="Q16" s="44">
        <v>1243.5454999999999</v>
      </c>
      <c r="R16" s="44">
        <v>1.6483340015768455</v>
      </c>
      <c r="S16" s="50">
        <v>2.7</v>
      </c>
      <c r="T16" s="50">
        <v>0.75</v>
      </c>
      <c r="U16" s="44">
        <v>6.7269920000000001</v>
      </c>
      <c r="V16" s="50">
        <v>2.6747500070504504</v>
      </c>
      <c r="W16" s="51">
        <v>101.669213</v>
      </c>
      <c r="X16" s="45">
        <v>426</v>
      </c>
      <c r="Y16" s="45">
        <v>391</v>
      </c>
      <c r="Z16" s="51">
        <v>943</v>
      </c>
      <c r="AA16" s="51">
        <v>467509</v>
      </c>
      <c r="AB16" s="51">
        <v>0.39571968107427613</v>
      </c>
      <c r="AC16" s="44">
        <v>6.1695210166645147</v>
      </c>
      <c r="AD16" s="44">
        <v>5.7489610000000004</v>
      </c>
      <c r="AE16" s="45">
        <v>0</v>
      </c>
      <c r="AF16" s="45">
        <v>15</v>
      </c>
      <c r="AG16" s="45">
        <v>8</v>
      </c>
      <c r="AH16" s="169">
        <v>211.71463941000002</v>
      </c>
    </row>
    <row r="17" spans="1:34" x14ac:dyDescent="0.2">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-0.93457943925233655</v>
      </c>
      <c r="N17" s="44">
        <v>-1.5438537928732399</v>
      </c>
      <c r="O17" s="50">
        <v>53.47</v>
      </c>
      <c r="P17" s="51" t="e">
        <v>#N/A</v>
      </c>
      <c r="Q17" s="44">
        <v>1244.4760000000001</v>
      </c>
      <c r="R17" s="44">
        <v>2.3092660534253406</v>
      </c>
      <c r="S17" s="50">
        <v>2.7</v>
      </c>
      <c r="T17" s="50">
        <v>0.75</v>
      </c>
      <c r="U17" s="44">
        <v>6.755541</v>
      </c>
      <c r="V17" s="50">
        <v>2.6824422790222515</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69">
        <v>203.25591274999999</v>
      </c>
    </row>
    <row r="18" spans="1:34" x14ac:dyDescent="0.2">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-0.92592592592591894</v>
      </c>
      <c r="N18" s="44">
        <v>-1.2517615850120123</v>
      </c>
      <c r="O18" s="50">
        <v>49.33</v>
      </c>
      <c r="P18" s="51" t="e">
        <v>#N/A</v>
      </c>
      <c r="Q18" s="44">
        <v>1245.4065000000001</v>
      </c>
      <c r="R18" s="44">
        <v>3.1439706408393997</v>
      </c>
      <c r="S18" s="50">
        <v>2.7</v>
      </c>
      <c r="T18" s="50">
        <v>0.75</v>
      </c>
      <c r="U18" s="44">
        <v>6.6966210000000004</v>
      </c>
      <c r="V18" s="50">
        <v>2.6739385073595798</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69">
        <v>377.28521883999997</v>
      </c>
    </row>
    <row r="19" spans="1:34" x14ac:dyDescent="0.2">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0</v>
      </c>
      <c r="N19" s="44">
        <v>-0.18310445276737974</v>
      </c>
      <c r="O19" s="50">
        <v>51.06</v>
      </c>
      <c r="P19" s="51" t="e">
        <v>#N/A</v>
      </c>
      <c r="Q19" s="44">
        <v>1246.337</v>
      </c>
      <c r="R19" s="44">
        <v>3.4111075212930775</v>
      </c>
      <c r="S19" s="50">
        <v>2.7</v>
      </c>
      <c r="T19" s="50">
        <v>0.75</v>
      </c>
      <c r="U19" s="44">
        <v>6.7319459999999998</v>
      </c>
      <c r="V19" s="50">
        <v>2.732619088568812</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69">
        <v>262.26815905999996</v>
      </c>
    </row>
    <row r="20" spans="1:34" x14ac:dyDescent="0.2">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-0.92879256965943124</v>
      </c>
      <c r="N20" s="44">
        <v>-1.2717147369295967</v>
      </c>
      <c r="O20" s="50">
        <v>48.48</v>
      </c>
      <c r="P20" s="51" t="e">
        <v>#N/A</v>
      </c>
      <c r="Q20" s="44">
        <v>1248.0875833333332</v>
      </c>
      <c r="R20" s="44">
        <v>4.2269888126508892</v>
      </c>
      <c r="S20" s="50">
        <v>2.7</v>
      </c>
      <c r="T20" s="50">
        <v>0.75</v>
      </c>
      <c r="U20" s="44">
        <v>6.794861</v>
      </c>
      <c r="V20" s="50">
        <v>2.7546618513065968</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69">
        <v>377.82733134999995</v>
      </c>
    </row>
    <row r="21" spans="1:34" x14ac:dyDescent="0.2">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-1.2499999999999956</v>
      </c>
      <c r="N21" s="44">
        <v>-1.7365771812080544</v>
      </c>
      <c r="O21" s="50">
        <v>45.18</v>
      </c>
      <c r="P21" s="51" t="e">
        <v>#N/A</v>
      </c>
      <c r="Q21" s="44">
        <v>1249.8381666666667</v>
      </c>
      <c r="R21" s="44">
        <v>3.9775265687402639</v>
      </c>
      <c r="S21" s="50">
        <v>2.7</v>
      </c>
      <c r="T21" s="50">
        <v>0.75</v>
      </c>
      <c r="U21" s="44">
        <v>6.8457819999999998</v>
      </c>
      <c r="V21" s="50">
        <v>2.7605146304184909</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69">
        <v>328.10005632999997</v>
      </c>
    </row>
    <row r="22" spans="1:34" x14ac:dyDescent="0.2">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0</v>
      </c>
      <c r="N22" s="44">
        <v>-1.0177474976869494</v>
      </c>
      <c r="O22" s="50">
        <v>46.63</v>
      </c>
      <c r="P22" s="51" t="e">
        <v>#N/A</v>
      </c>
      <c r="Q22" s="44">
        <v>1251.5887499999999</v>
      </c>
      <c r="R22" s="44">
        <v>3.3196558597889059</v>
      </c>
      <c r="S22" s="50">
        <v>2.95</v>
      </c>
      <c r="T22" s="50">
        <v>1</v>
      </c>
      <c r="U22" s="44">
        <v>6.7957280000000004</v>
      </c>
      <c r="V22" s="50">
        <v>2.7250549277897371</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69">
        <v>291.66943687999998</v>
      </c>
    </row>
    <row r="23" spans="1:34" x14ac:dyDescent="0.2">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1.2698412698412653</v>
      </c>
      <c r="N23" s="44">
        <v>5.9121621621627263E-2</v>
      </c>
      <c r="O23" s="50">
        <v>48.04</v>
      </c>
      <c r="P23" s="51" t="e">
        <v>#N/A</v>
      </c>
      <c r="Q23" s="44">
        <v>1253.3393333333333</v>
      </c>
      <c r="R23" s="44">
        <v>2.9796692148358117</v>
      </c>
      <c r="S23" s="50">
        <v>2.95</v>
      </c>
      <c r="T23" s="50">
        <v>1</v>
      </c>
      <c r="U23" s="44">
        <v>6.758273</v>
      </c>
      <c r="V23" s="50">
        <v>2.6780751884443537</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69">
        <v>338.38902560000002</v>
      </c>
    </row>
    <row r="24" spans="1:34" x14ac:dyDescent="0.2">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3.2154340836012762</v>
      </c>
      <c r="N24" s="44">
        <v>1.7279536942458318</v>
      </c>
      <c r="O24" s="50">
        <v>49.82</v>
      </c>
      <c r="P24" s="51" t="e">
        <v>#N/A</v>
      </c>
      <c r="Q24" s="44">
        <v>1255.0899166666668</v>
      </c>
      <c r="R24" s="44">
        <v>2.9770961697147769</v>
      </c>
      <c r="S24" s="50">
        <v>3.2</v>
      </c>
      <c r="T24" s="50">
        <v>1.25</v>
      </c>
      <c r="U24" s="44">
        <v>6.8704289999999997</v>
      </c>
      <c r="V24" s="50">
        <v>2.7310991879245403</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69">
        <v>1160.66917592</v>
      </c>
    </row>
    <row r="25" spans="1:34" x14ac:dyDescent="0.2">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3.5483870967742082</v>
      </c>
      <c r="N25" s="44">
        <v>3.4111465242484096</v>
      </c>
      <c r="O25" s="50">
        <v>51.58</v>
      </c>
      <c r="P25" s="51" t="e">
        <v>#N/A</v>
      </c>
      <c r="Q25" s="44">
        <v>1256.8405</v>
      </c>
      <c r="R25" s="44">
        <v>3.0464789806658787</v>
      </c>
      <c r="S25" s="50">
        <v>3.2</v>
      </c>
      <c r="T25" s="50">
        <v>1.25</v>
      </c>
      <c r="U25" s="44">
        <v>6.9847279999999996</v>
      </c>
      <c r="V25" s="50">
        <v>2.7345198208183898</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69">
        <v>337.90144084000002</v>
      </c>
    </row>
    <row r="26" spans="1:34" x14ac:dyDescent="0.2">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3.2258064516129004</v>
      </c>
      <c r="N26" s="44">
        <v>3.5565579458709307</v>
      </c>
      <c r="O26" s="50">
        <v>56.64</v>
      </c>
      <c r="P26" s="51" t="e">
        <v>#N/A</v>
      </c>
      <c r="Q26" s="44">
        <v>1258.5910833333332</v>
      </c>
      <c r="R26" s="44">
        <v>3.145708709909778</v>
      </c>
      <c r="S26" s="50">
        <v>3.2</v>
      </c>
      <c r="T26" s="50">
        <v>1.25</v>
      </c>
      <c r="U26" s="44">
        <v>6.8971289999999996</v>
      </c>
      <c r="V26" s="50">
        <v>2.7014138276780777</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69">
        <v>377.48615973</v>
      </c>
    </row>
    <row r="27" spans="1:34" x14ac:dyDescent="0.2">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2.8753993610223683</v>
      </c>
      <c r="N27" s="44">
        <v>3.7884017949603166</v>
      </c>
      <c r="O27" s="50">
        <v>57.88</v>
      </c>
      <c r="P27" s="51" t="e">
        <v>#N/A</v>
      </c>
      <c r="Q27" s="44">
        <v>1260.3416666666667</v>
      </c>
      <c r="R27" s="44">
        <v>3.1327822924175797</v>
      </c>
      <c r="S27" s="50">
        <v>3.2</v>
      </c>
      <c r="T27" s="50">
        <v>1.25</v>
      </c>
      <c r="U27" s="44">
        <v>6.8710519999999997</v>
      </c>
      <c r="V27" s="50">
        <v>2.6805930444384249</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69">
        <v>296.04393754</v>
      </c>
    </row>
    <row r="28" spans="1:34" x14ac:dyDescent="0.2">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2.2292993630573354</v>
      </c>
      <c r="N28" s="44">
        <v>2.8195650305166353</v>
      </c>
      <c r="O28" s="50">
        <v>63.7</v>
      </c>
      <c r="P28" s="51">
        <v>1.9374</v>
      </c>
      <c r="Q28" s="44">
        <v>1262.0922499999999</v>
      </c>
      <c r="R28" s="44">
        <v>2.9795836828463651</v>
      </c>
      <c r="S28" s="50">
        <v>3.45</v>
      </c>
      <c r="T28" s="50">
        <v>1.5</v>
      </c>
      <c r="U28" s="44">
        <v>6.9174470000000001</v>
      </c>
      <c r="V28" s="50">
        <v>2.7327703822922844</v>
      </c>
      <c r="W28" s="51">
        <v>121.757577</v>
      </c>
      <c r="X28" s="45">
        <v>651</v>
      </c>
      <c r="Y28" s="45">
        <v>383</v>
      </c>
      <c r="Z28" s="51">
        <v>959</v>
      </c>
      <c r="AA28" s="51">
        <v>468023</v>
      </c>
      <c r="AB28" s="51">
        <v>0.39047231270358312</v>
      </c>
      <c r="AC28" s="44">
        <v>6.8072946035598667</v>
      </c>
      <c r="AD28" s="44">
        <v>6.4182639999999997</v>
      </c>
      <c r="AE28" s="45">
        <v>0</v>
      </c>
      <c r="AF28" s="45">
        <v>0</v>
      </c>
      <c r="AG28" s="45">
        <v>5</v>
      </c>
      <c r="AH28" s="169">
        <v>192.50134502</v>
      </c>
    </row>
    <row r="29" spans="1:34" x14ac:dyDescent="0.2">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0.94339622641510523</v>
      </c>
      <c r="N29" s="44">
        <v>1.6189184607560803</v>
      </c>
      <c r="O29" s="50">
        <v>62.23</v>
      </c>
      <c r="P29" s="51">
        <v>1.9621999999999999</v>
      </c>
      <c r="Q29" s="44">
        <v>1263.8428333333331</v>
      </c>
      <c r="R29" s="44">
        <v>3.1533475786369225</v>
      </c>
      <c r="S29" s="50">
        <v>3.45</v>
      </c>
      <c r="T29" s="50">
        <v>1.5</v>
      </c>
      <c r="U29" s="44">
        <v>6.8843240000000003</v>
      </c>
      <c r="V29" s="50">
        <v>2.7121186010586906</v>
      </c>
      <c r="W29" s="51">
        <v>112.01235200000001</v>
      </c>
      <c r="X29" s="45">
        <v>578</v>
      </c>
      <c r="Y29" s="45">
        <v>384</v>
      </c>
      <c r="Z29" s="51">
        <v>1089</v>
      </c>
      <c r="AA29" s="51">
        <v>493008</v>
      </c>
      <c r="AB29" s="51">
        <v>0.4533721898417985</v>
      </c>
      <c r="AC29" s="44">
        <v>6.8706299889074298</v>
      </c>
      <c r="AD29" s="44">
        <v>6.3649469999999999</v>
      </c>
      <c r="AE29" s="45">
        <v>557</v>
      </c>
      <c r="AF29" s="45">
        <v>466</v>
      </c>
      <c r="AG29" s="45">
        <v>10</v>
      </c>
      <c r="AH29" s="169">
        <v>339.76638167999999</v>
      </c>
    </row>
    <row r="30" spans="1:34" x14ac:dyDescent="0.2">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-0.31152647975077885</v>
      </c>
      <c r="N30" s="44">
        <v>-5.876427132304185E-2</v>
      </c>
      <c r="O30" s="50">
        <v>62.73</v>
      </c>
      <c r="P30" s="51">
        <v>1.7306999999999999</v>
      </c>
      <c r="Q30" s="44">
        <v>1265.5934166666668</v>
      </c>
      <c r="R30" s="44">
        <v>3.1270032253824409</v>
      </c>
      <c r="S30" s="50">
        <v>3.45</v>
      </c>
      <c r="T30" s="50">
        <v>1.5</v>
      </c>
      <c r="U30" s="44">
        <v>6.8301920000000003</v>
      </c>
      <c r="V30" s="50">
        <v>2.6733772659514621</v>
      </c>
      <c r="W30" s="51">
        <v>117.05100899999999</v>
      </c>
      <c r="X30" s="45">
        <v>831</v>
      </c>
      <c r="Y30" s="45">
        <v>429</v>
      </c>
      <c r="Z30" s="51">
        <v>1369</v>
      </c>
      <c r="AA30" s="51">
        <v>495374</v>
      </c>
      <c r="AB30" s="51">
        <v>0.39738751814223511</v>
      </c>
      <c r="AC30" s="44">
        <v>6.7740900949047527</v>
      </c>
      <c r="AD30" s="44">
        <v>6.2522339999999996</v>
      </c>
      <c r="AE30" s="45">
        <v>256</v>
      </c>
      <c r="AF30" s="45">
        <v>228</v>
      </c>
      <c r="AG30" s="45">
        <v>16</v>
      </c>
      <c r="AH30" s="169">
        <v>440.72041249999978</v>
      </c>
    </row>
    <row r="31" spans="1:34" x14ac:dyDescent="0.2">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-1.2383900928792491</v>
      </c>
      <c r="N31" s="44">
        <v>-1.0839656466271941</v>
      </c>
      <c r="O31" s="50">
        <v>66.25</v>
      </c>
      <c r="P31" s="51">
        <v>1.4459</v>
      </c>
      <c r="Q31" s="44">
        <v>1267.3440000000001</v>
      </c>
      <c r="R31" s="44">
        <v>2.6466693632940741</v>
      </c>
      <c r="S31" s="50">
        <v>3.45</v>
      </c>
      <c r="T31" s="50">
        <v>1.5</v>
      </c>
      <c r="U31" s="44">
        <v>6.8677320000000002</v>
      </c>
      <c r="V31" s="50">
        <v>2.6833175900450104</v>
      </c>
      <c r="W31" s="51" t="e">
        <v>#N/A</v>
      </c>
      <c r="X31" s="45">
        <v>1203</v>
      </c>
      <c r="Y31" s="45">
        <v>405</v>
      </c>
      <c r="Z31" s="51">
        <v>1514</v>
      </c>
      <c r="AA31" s="51">
        <v>478116</v>
      </c>
      <c r="AB31" s="51">
        <v>0.42480359147025815</v>
      </c>
      <c r="AC31" s="44">
        <v>6.8019838599552997</v>
      </c>
      <c r="AD31" s="44">
        <v>5.6846959999999997</v>
      </c>
      <c r="AE31" s="45">
        <v>152</v>
      </c>
      <c r="AF31" s="45">
        <v>165</v>
      </c>
      <c r="AG31" s="45">
        <v>19</v>
      </c>
      <c r="AH31" s="169">
        <v>438.01505121000002</v>
      </c>
    </row>
    <row r="32" spans="1:34" x14ac:dyDescent="0.2">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0.31250000000000444</v>
      </c>
      <c r="N32" s="44">
        <v>0.5388112476848006</v>
      </c>
      <c r="O32" s="50">
        <v>69.98</v>
      </c>
      <c r="P32" s="51">
        <v>0.95569999999999999</v>
      </c>
      <c r="Q32" s="44">
        <v>1268.8745833333332</v>
      </c>
      <c r="R32" s="44">
        <v>2.7942501587556512</v>
      </c>
      <c r="S32" s="50">
        <v>3.45</v>
      </c>
      <c r="T32" s="50">
        <v>1.5</v>
      </c>
      <c r="U32" s="44">
        <v>7.1688850000000004</v>
      </c>
      <c r="V32" s="50">
        <v>2.8110059263707239</v>
      </c>
      <c r="W32" s="51" t="e">
        <v>#N/A</v>
      </c>
      <c r="X32" s="45">
        <v>1649</v>
      </c>
      <c r="Y32" s="45">
        <v>452</v>
      </c>
      <c r="Z32" s="51">
        <v>1725</v>
      </c>
      <c r="AA32" s="51">
        <v>490207</v>
      </c>
      <c r="AB32" s="51">
        <v>0.39509848831882732</v>
      </c>
      <c r="AC32" s="44">
        <v>7.358662402099637</v>
      </c>
      <c r="AD32" s="44">
        <v>6.1683450000000004</v>
      </c>
      <c r="AE32" s="45">
        <v>284</v>
      </c>
      <c r="AF32" s="45">
        <v>210</v>
      </c>
      <c r="AG32" s="45">
        <v>10</v>
      </c>
      <c r="AH32" s="169">
        <v>717.83330911999997</v>
      </c>
    </row>
    <row r="33" spans="1:34" x14ac:dyDescent="0.2">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1.2658227848101111</v>
      </c>
      <c r="N33" s="44">
        <v>1.9124050200631793</v>
      </c>
      <c r="O33" s="50">
        <v>67.87</v>
      </c>
      <c r="P33" s="51">
        <v>0.93589999999999995</v>
      </c>
      <c r="Q33" s="44">
        <v>1270.4051666666667</v>
      </c>
      <c r="R33" s="44">
        <v>2.6696673507345059</v>
      </c>
      <c r="S33" s="50">
        <v>3.45</v>
      </c>
      <c r="T33" s="50">
        <v>1.5</v>
      </c>
      <c r="U33" s="44">
        <v>7.0072169999999998</v>
      </c>
      <c r="V33" s="50">
        <v>2.7476021049644026</v>
      </c>
      <c r="W33" s="51" t="e">
        <v>#N/A</v>
      </c>
      <c r="X33" s="45">
        <v>1067</v>
      </c>
      <c r="Y33" s="45">
        <v>445</v>
      </c>
      <c r="Z33" s="51">
        <v>1895</v>
      </c>
      <c r="AA33" s="51">
        <v>494035</v>
      </c>
      <c r="AB33" s="51">
        <v>0.48979064357715174</v>
      </c>
      <c r="AC33" s="44">
        <v>6.8497633981799293</v>
      </c>
      <c r="AD33" s="44">
        <v>6.5207189999999997</v>
      </c>
      <c r="AE33" s="45">
        <v>248</v>
      </c>
      <c r="AF33" s="45">
        <v>159</v>
      </c>
      <c r="AG33" s="45">
        <v>12</v>
      </c>
      <c r="AH33" s="169">
        <v>394.67880638999998</v>
      </c>
    </row>
    <row r="34" spans="1:34" x14ac:dyDescent="0.2">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0.94339622641510523</v>
      </c>
      <c r="N34" s="44">
        <v>1.9289598912304529</v>
      </c>
      <c r="O34" s="50">
        <v>70.98</v>
      </c>
      <c r="P34" s="51">
        <v>1.329</v>
      </c>
      <c r="Q34" s="44">
        <v>1271.9357500000001</v>
      </c>
      <c r="R34" s="44">
        <v>2.9298819299816259</v>
      </c>
      <c r="S34" s="50">
        <v>3.7</v>
      </c>
      <c r="T34" s="50">
        <v>1.75</v>
      </c>
      <c r="U34" s="44">
        <v>6.9782640000000002</v>
      </c>
      <c r="V34" s="50">
        <v>2.7248163865630795</v>
      </c>
      <c r="W34" s="51" t="e">
        <v>#N/A</v>
      </c>
      <c r="X34" s="45">
        <v>1010</v>
      </c>
      <c r="Y34" s="45">
        <v>427</v>
      </c>
      <c r="Z34" s="51">
        <v>1547</v>
      </c>
      <c r="AA34" s="51">
        <v>479222</v>
      </c>
      <c r="AB34" s="51">
        <v>0.52245862884160754</v>
      </c>
      <c r="AC34" s="44">
        <v>6.972793438697348</v>
      </c>
      <c r="AD34" s="44">
        <v>6.6652380000000004</v>
      </c>
      <c r="AE34" s="45">
        <v>189</v>
      </c>
      <c r="AF34" s="45">
        <v>163</v>
      </c>
      <c r="AG34" s="45">
        <v>13</v>
      </c>
      <c r="AH34" s="169">
        <v>443.75838563999997</v>
      </c>
    </row>
    <row r="35" spans="1:34" x14ac:dyDescent="0.2">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-0.31347962382444194</v>
      </c>
      <c r="N35" s="44">
        <v>0.47269350890519757</v>
      </c>
      <c r="O35" s="50">
        <v>68.06</v>
      </c>
      <c r="P35" s="51">
        <v>1.1264000000000001</v>
      </c>
      <c r="Q35" s="44">
        <v>1273.4663333333333</v>
      </c>
      <c r="R35" s="44">
        <v>3.1099401139950356</v>
      </c>
      <c r="S35" s="50">
        <v>3.7</v>
      </c>
      <c r="T35" s="50">
        <v>1.75</v>
      </c>
      <c r="U35" s="44">
        <v>6.9950130000000001</v>
      </c>
      <c r="V35" s="50">
        <v>2.6737491649599194</v>
      </c>
      <c r="W35" s="51" t="e">
        <v>#N/A</v>
      </c>
      <c r="X35" s="45">
        <v>1096</v>
      </c>
      <c r="Y35" s="45">
        <v>423</v>
      </c>
      <c r="Z35" s="51">
        <v>1491</v>
      </c>
      <c r="AA35" s="51">
        <v>483752</v>
      </c>
      <c r="AB35" s="51">
        <v>0.48773307163886165</v>
      </c>
      <c r="AC35" s="44">
        <v>7.0156053176467958</v>
      </c>
      <c r="AD35" s="44">
        <v>6.6510300000000004</v>
      </c>
      <c r="AE35" s="45">
        <v>172</v>
      </c>
      <c r="AF35" s="45">
        <v>220</v>
      </c>
      <c r="AG35" s="45">
        <v>23</v>
      </c>
      <c r="AH35" s="169">
        <v>350.65400500000004</v>
      </c>
    </row>
    <row r="36" spans="1:34" x14ac:dyDescent="0.2">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-0.6230529595015688</v>
      </c>
      <c r="N36" s="44">
        <v>-0.47694753577105509</v>
      </c>
      <c r="O36" s="50">
        <v>70.23</v>
      </c>
      <c r="P36" s="51">
        <v>1.222</v>
      </c>
      <c r="Q36" s="44">
        <v>1274.9969166666667</v>
      </c>
      <c r="R36" s="44">
        <v>3.0185272256179951</v>
      </c>
      <c r="S36" s="50">
        <v>3.7</v>
      </c>
      <c r="T36" s="50">
        <v>1.75</v>
      </c>
      <c r="U36" s="44">
        <v>7.0302990000000003</v>
      </c>
      <c r="V36" s="50">
        <v>2.6608686520086251</v>
      </c>
      <c r="W36" s="51" t="e">
        <v>#N/A</v>
      </c>
      <c r="X36" s="45">
        <v>834</v>
      </c>
      <c r="Y36" s="45">
        <v>348</v>
      </c>
      <c r="Z36" s="51">
        <v>1267</v>
      </c>
      <c r="AA36" s="51">
        <v>466016</v>
      </c>
      <c r="AB36" s="51">
        <v>0.4105638366817887</v>
      </c>
      <c r="AC36" s="44">
        <v>6.8464233713262121</v>
      </c>
      <c r="AD36" s="44">
        <v>6.8746640000000001</v>
      </c>
      <c r="AE36" s="45">
        <v>434</v>
      </c>
      <c r="AF36" s="45">
        <v>124</v>
      </c>
      <c r="AG36" s="45">
        <v>4</v>
      </c>
      <c r="AH36" s="169">
        <v>269.08082389000015</v>
      </c>
    </row>
    <row r="37" spans="1:34" x14ac:dyDescent="0.2">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-0.31152647975077885</v>
      </c>
      <c r="N37" s="44">
        <v>-1.357767596834647</v>
      </c>
      <c r="O37" s="50">
        <v>70.75</v>
      </c>
      <c r="P37" s="51">
        <v>1.4009</v>
      </c>
      <c r="Q37" s="44">
        <v>1276.5274999999999</v>
      </c>
      <c r="R37" s="44">
        <v>3.1807665647421102</v>
      </c>
      <c r="S37" s="50">
        <v>3.95</v>
      </c>
      <c r="T37" s="50">
        <v>2</v>
      </c>
      <c r="U37" s="44">
        <v>6.8948520000000002</v>
      </c>
      <c r="V37" s="50">
        <v>2.6027057641337601</v>
      </c>
      <c r="W37" s="51" t="e">
        <v>#N/A</v>
      </c>
      <c r="X37" s="45">
        <v>686</v>
      </c>
      <c r="Y37" s="45">
        <v>447</v>
      </c>
      <c r="Z37" s="51">
        <v>1320</v>
      </c>
      <c r="AA37" s="51">
        <v>468444</v>
      </c>
      <c r="AB37" s="51">
        <v>0.54164956914238815</v>
      </c>
      <c r="AC37" s="44">
        <v>6.7951070372942475</v>
      </c>
      <c r="AD37" s="44">
        <v>6.9320380000000004</v>
      </c>
      <c r="AE37" s="45">
        <v>437</v>
      </c>
      <c r="AF37" s="45">
        <v>195</v>
      </c>
      <c r="AG37" s="45">
        <v>13</v>
      </c>
      <c r="AH37" s="169">
        <v>331.88516802000004</v>
      </c>
    </row>
    <row r="38" spans="1:34" x14ac:dyDescent="0.2">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1.2499999999999956</v>
      </c>
      <c r="N38" s="44">
        <v>-1.6753224995813554E-2</v>
      </c>
      <c r="O38" s="50">
        <v>56.96</v>
      </c>
      <c r="P38" s="51">
        <v>1.7965</v>
      </c>
      <c r="Q38" s="44">
        <v>1278.0580833333333</v>
      </c>
      <c r="R38" s="44">
        <v>2.5115855388582187</v>
      </c>
      <c r="S38" s="50">
        <v>3.95</v>
      </c>
      <c r="T38" s="50">
        <v>2</v>
      </c>
      <c r="U38" s="44">
        <v>7.0132539999999999</v>
      </c>
      <c r="V38" s="50">
        <v>2.6678396620716689</v>
      </c>
      <c r="W38" s="51" t="e">
        <v>#N/A</v>
      </c>
      <c r="X38" s="45">
        <v>836</v>
      </c>
      <c r="Y38" s="45">
        <v>440</v>
      </c>
      <c r="Z38" s="51">
        <v>1172</v>
      </c>
      <c r="AA38" s="51">
        <v>443533</v>
      </c>
      <c r="AB38" s="51">
        <v>0.61233019853709514</v>
      </c>
      <c r="AC38" s="44">
        <v>6.869092163854539</v>
      </c>
      <c r="AD38" s="44">
        <v>6.5662839999999996</v>
      </c>
      <c r="AE38" s="45">
        <v>349</v>
      </c>
      <c r="AF38" s="45">
        <v>184</v>
      </c>
      <c r="AG38" s="45">
        <v>16</v>
      </c>
      <c r="AH38" s="169">
        <v>380.14598493</v>
      </c>
    </row>
    <row r="39" spans="1:34" x14ac:dyDescent="0.2">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1.2422360248447228</v>
      </c>
      <c r="N39" s="44">
        <v>-2.494387627837158E-2</v>
      </c>
      <c r="O39" s="50">
        <v>49.52</v>
      </c>
      <c r="P39" s="51">
        <v>1.8897999999999999</v>
      </c>
      <c r="Q39" s="44">
        <v>1279.5886666666668</v>
      </c>
      <c r="R39" s="44">
        <v>2.4003395653166892</v>
      </c>
      <c r="S39" s="50">
        <v>3.95</v>
      </c>
      <c r="T39" s="50">
        <v>2</v>
      </c>
      <c r="U39" s="44">
        <v>7.0538150000000002</v>
      </c>
      <c r="V39" s="50">
        <v>2.7126736825248101</v>
      </c>
      <c r="W39" s="51" t="e">
        <v>#N/A</v>
      </c>
      <c r="X39" s="45">
        <v>530</v>
      </c>
      <c r="Y39" s="45">
        <v>342</v>
      </c>
      <c r="Z39" s="51">
        <v>794</v>
      </c>
      <c r="AA39" s="51">
        <v>449000</v>
      </c>
      <c r="AB39" s="51">
        <v>0.76053639846743293</v>
      </c>
      <c r="AC39" s="44">
        <v>6.9242389335169312</v>
      </c>
      <c r="AD39" s="44">
        <v>6.199503</v>
      </c>
      <c r="AE39" s="45">
        <v>36</v>
      </c>
      <c r="AF39" s="45">
        <v>95</v>
      </c>
      <c r="AG39" s="45">
        <v>21</v>
      </c>
      <c r="AH39" s="169">
        <v>235.75597334</v>
      </c>
    </row>
    <row r="40" spans="1:34" x14ac:dyDescent="0.2">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2.4922118380062308</v>
      </c>
      <c r="N40" s="44">
        <v>1.3627623108435793</v>
      </c>
      <c r="O40" s="50">
        <v>51.38</v>
      </c>
      <c r="P40" s="51">
        <v>1.7539</v>
      </c>
      <c r="Q40" s="44">
        <v>1281.11925</v>
      </c>
      <c r="R40" s="44">
        <v>2.3138770765484207</v>
      </c>
      <c r="S40" s="50">
        <v>3.95</v>
      </c>
      <c r="T40" s="50">
        <v>2</v>
      </c>
      <c r="U40" s="44">
        <v>6.8492740000000003</v>
      </c>
      <c r="V40" s="50">
        <v>2.6622030795163183</v>
      </c>
      <c r="W40" s="51" t="e">
        <v>#N/A</v>
      </c>
      <c r="X40" s="45">
        <v>700</v>
      </c>
      <c r="Y40" s="45">
        <v>450</v>
      </c>
      <c r="Z40" s="51">
        <v>802</v>
      </c>
      <c r="AA40" s="51">
        <v>450752</v>
      </c>
      <c r="AB40" s="51">
        <v>0.31218372907746206</v>
      </c>
      <c r="AC40" s="44">
        <v>6.8235981727065473</v>
      </c>
      <c r="AD40" s="44">
        <v>6.3271559999999996</v>
      </c>
      <c r="AE40" s="45" t="e">
        <v>#N/A</v>
      </c>
      <c r="AF40" s="45" t="e">
        <v>#N/A</v>
      </c>
      <c r="AG40" s="45">
        <v>9</v>
      </c>
      <c r="AH40" s="169">
        <v>258.26002690000001</v>
      </c>
    </row>
    <row r="41" spans="1:34" x14ac:dyDescent="0.2">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2.1806853582554409</v>
      </c>
      <c r="N41" s="44">
        <v>0.80907498540327971</v>
      </c>
      <c r="O41" s="50">
        <v>54.95</v>
      </c>
      <c r="P41" s="51">
        <v>2.3167</v>
      </c>
      <c r="Q41" s="44">
        <v>1282.6498333333332</v>
      </c>
      <c r="R41" s="44">
        <v>1.5043297661763821</v>
      </c>
      <c r="S41" s="50">
        <v>3.95</v>
      </c>
      <c r="T41" s="50">
        <v>2</v>
      </c>
      <c r="U41" s="44">
        <v>6.8463320000000003</v>
      </c>
      <c r="V41" s="50">
        <v>2.6903933346451083</v>
      </c>
      <c r="W41" s="51" t="e">
        <v>#N/A</v>
      </c>
      <c r="X41" s="45">
        <v>602</v>
      </c>
      <c r="Y41" s="45">
        <v>462</v>
      </c>
      <c r="Z41" s="51">
        <v>972</v>
      </c>
      <c r="AA41" s="51">
        <v>460322</v>
      </c>
      <c r="AB41" s="51">
        <v>0.44061650045330913</v>
      </c>
      <c r="AC41" s="44">
        <v>6.5176718943371634</v>
      </c>
      <c r="AD41" s="44">
        <v>6.2467240000000004</v>
      </c>
      <c r="AE41" s="45" t="e">
        <v>#N/A</v>
      </c>
      <c r="AF41" s="45" t="e">
        <v>#N/A</v>
      </c>
      <c r="AG41" s="45">
        <v>17</v>
      </c>
      <c r="AH41" s="169">
        <v>356.93944166999995</v>
      </c>
    </row>
    <row r="42" spans="1:34" x14ac:dyDescent="0.2">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2.4999999999999911</v>
      </c>
      <c r="N42" s="44">
        <v>2.0159596808063895</v>
      </c>
      <c r="O42" s="50">
        <v>58.15</v>
      </c>
      <c r="P42" s="51">
        <v>2.2016</v>
      </c>
      <c r="Q42" s="44">
        <v>1284.1804166666668</v>
      </c>
      <c r="R42" s="44">
        <v>1.6578149863180514</v>
      </c>
      <c r="S42" s="50">
        <v>3.95</v>
      </c>
      <c r="T42" s="50">
        <v>2</v>
      </c>
      <c r="U42" s="44">
        <v>7.004759</v>
      </c>
      <c r="V42" s="50">
        <v>2.7414572537182598</v>
      </c>
      <c r="W42" s="51" t="e">
        <v>#N/A</v>
      </c>
      <c r="X42" s="45">
        <v>520</v>
      </c>
      <c r="Y42" s="45">
        <v>473</v>
      </c>
      <c r="Z42" s="51">
        <v>1327</v>
      </c>
      <c r="AA42" s="51">
        <v>460368</v>
      </c>
      <c r="AB42" s="51">
        <v>0.44590053763440862</v>
      </c>
      <c r="AC42" s="44">
        <v>6.7903260562571131</v>
      </c>
      <c r="AD42" s="44">
        <v>6.3887720000000003</v>
      </c>
      <c r="AE42" s="45" t="e">
        <v>#N/A</v>
      </c>
      <c r="AF42" s="45" t="e">
        <v>#N/A</v>
      </c>
      <c r="AG42" s="45">
        <v>18</v>
      </c>
      <c r="AH42" s="169">
        <v>342.73177867000004</v>
      </c>
    </row>
    <row r="43" spans="1:34" x14ac:dyDescent="0.2">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3.4482758620689724</v>
      </c>
      <c r="N43" s="44">
        <v>3.2285256680435026</v>
      </c>
      <c r="O43" s="50">
        <v>63.86</v>
      </c>
      <c r="P43" s="51">
        <v>1.1072</v>
      </c>
      <c r="Q43" s="44">
        <v>1285.711</v>
      </c>
      <c r="R43" s="44">
        <v>2.2704292313536101</v>
      </c>
      <c r="S43" s="50">
        <v>3.95</v>
      </c>
      <c r="T43" s="50">
        <v>2</v>
      </c>
      <c r="U43" s="44">
        <v>7.0945559999999999</v>
      </c>
      <c r="V43" s="50">
        <v>2.8027998712866471</v>
      </c>
      <c r="W43" s="51" t="e">
        <v>#N/A</v>
      </c>
      <c r="X43" s="45">
        <v>955</v>
      </c>
      <c r="Y43" s="45">
        <v>517</v>
      </c>
      <c r="Z43" s="51">
        <v>1542</v>
      </c>
      <c r="AA43" s="51">
        <v>460877</v>
      </c>
      <c r="AB43" s="51">
        <v>0.49375600384245916</v>
      </c>
      <c r="AC43" s="44">
        <v>7.5101835780293555</v>
      </c>
      <c r="AD43" s="44">
        <v>6.6063289999999997</v>
      </c>
      <c r="AE43" s="45" t="e">
        <v>#N/A</v>
      </c>
      <c r="AF43" s="45" t="e">
        <v>#N/A</v>
      </c>
      <c r="AG43" s="45">
        <v>7</v>
      </c>
      <c r="AH43" s="169">
        <v>375.70581040000002</v>
      </c>
    </row>
    <row r="44" spans="1:34" x14ac:dyDescent="0.2">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2.8037383177569986</v>
      </c>
      <c r="N44" s="44">
        <v>2.5037682130296224</v>
      </c>
      <c r="O44" s="50">
        <v>60.83</v>
      </c>
      <c r="P44" s="51">
        <v>1.4147000000000001</v>
      </c>
      <c r="Q44" s="44">
        <v>1287.4850833333333</v>
      </c>
      <c r="R44" s="44">
        <v>2.1800365089333695</v>
      </c>
      <c r="S44" s="50">
        <v>3.95</v>
      </c>
      <c r="T44" s="50">
        <v>2</v>
      </c>
      <c r="U44" s="44">
        <v>7.0320819999999999</v>
      </c>
      <c r="V44" s="50">
        <v>2.8218551748799339</v>
      </c>
      <c r="W44" s="51" t="e">
        <v>#N/A</v>
      </c>
      <c r="X44" s="45">
        <v>812</v>
      </c>
      <c r="Y44" s="45">
        <v>482</v>
      </c>
      <c r="Z44" s="51">
        <v>1912</v>
      </c>
      <c r="AA44" s="51">
        <v>473010</v>
      </c>
      <c r="AB44" s="51">
        <v>0.56021095810137711</v>
      </c>
      <c r="AC44" s="44">
        <v>6.8325698279199623</v>
      </c>
      <c r="AD44" s="44">
        <v>6.8546649999999998</v>
      </c>
      <c r="AE44" s="45" t="e">
        <v>#N/A</v>
      </c>
      <c r="AF44" s="45" t="e">
        <v>#N/A</v>
      </c>
      <c r="AG44" s="45">
        <v>11</v>
      </c>
      <c r="AH44" s="169">
        <v>331.36629359000011</v>
      </c>
    </row>
    <row r="45" spans="1:34" x14ac:dyDescent="0.2">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3.7500000000000089</v>
      </c>
      <c r="N45" s="44">
        <v>3.3090391220574666</v>
      </c>
      <c r="O45" s="50">
        <v>54.66</v>
      </c>
      <c r="P45" s="51">
        <v>0.74050000000000005</v>
      </c>
      <c r="Q45" s="44">
        <v>1289.2591666666667</v>
      </c>
      <c r="R45" s="44">
        <v>2.2500863335459975</v>
      </c>
      <c r="S45" s="50">
        <v>3.95</v>
      </c>
      <c r="T45" s="50">
        <v>2</v>
      </c>
      <c r="U45" s="44">
        <v>6.9592169999999998</v>
      </c>
      <c r="V45" s="50">
        <v>2.7940602962520962</v>
      </c>
      <c r="W45" s="51" t="e">
        <v>#N/A</v>
      </c>
      <c r="X45" s="45">
        <v>1111</v>
      </c>
      <c r="Y45" s="45">
        <v>440</v>
      </c>
      <c r="Z45" s="51">
        <v>1772</v>
      </c>
      <c r="AA45" s="51">
        <v>463462</v>
      </c>
      <c r="AB45" s="51">
        <v>0.56649616368286448</v>
      </c>
      <c r="AC45" s="44">
        <v>6.9500994193800949</v>
      </c>
      <c r="AD45" s="44">
        <v>6.1919769999999996</v>
      </c>
      <c r="AE45" s="45" t="e">
        <v>#N/A</v>
      </c>
      <c r="AF45" s="45" t="e">
        <v>#N/A</v>
      </c>
      <c r="AG45" s="45">
        <v>12</v>
      </c>
      <c r="AH45" s="169">
        <v>365.97490530999994</v>
      </c>
    </row>
    <row r="46" spans="1:34" x14ac:dyDescent="0.2">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2.8037383177569986</v>
      </c>
      <c r="N46" s="44">
        <v>2.7344726969570576</v>
      </c>
      <c r="O46" s="50">
        <v>57.35</v>
      </c>
      <c r="P46" s="51">
        <v>1.0555000000000001</v>
      </c>
      <c r="Q46" s="44">
        <v>1291.03325</v>
      </c>
      <c r="R46" s="44">
        <v>2.0795814066682849</v>
      </c>
      <c r="S46" s="50">
        <v>3.95</v>
      </c>
      <c r="T46" s="50">
        <v>2</v>
      </c>
      <c r="U46" s="44">
        <v>7.0227719999999998</v>
      </c>
      <c r="V46" s="50">
        <v>2.8184672980022887</v>
      </c>
      <c r="W46" s="51" t="e">
        <v>#N/A</v>
      </c>
      <c r="X46" s="45">
        <v>691</v>
      </c>
      <c r="Y46" s="45">
        <v>476</v>
      </c>
      <c r="Z46" s="51">
        <v>1641</v>
      </c>
      <c r="AA46" s="51">
        <v>452806</v>
      </c>
      <c r="AB46" s="51">
        <v>0.60375275938189843</v>
      </c>
      <c r="AC46" s="44">
        <v>6.7363185283825908</v>
      </c>
      <c r="AD46" s="44">
        <v>6.3185510000000003</v>
      </c>
      <c r="AE46" s="45" t="e">
        <v>#N/A</v>
      </c>
      <c r="AF46" s="45" t="e">
        <v>#N/A</v>
      </c>
      <c r="AG46" s="45">
        <v>20</v>
      </c>
      <c r="AH46" s="169">
        <v>339.88532200000009</v>
      </c>
    </row>
    <row r="47" spans="1:34" x14ac:dyDescent="0.2">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4.088050314465419</v>
      </c>
      <c r="N47" s="44">
        <v>4.5030664538351806</v>
      </c>
      <c r="O47" s="50">
        <v>54.81</v>
      </c>
      <c r="P47" s="51">
        <v>1.0105999999999999</v>
      </c>
      <c r="Q47" s="44">
        <v>1292.8073333333332</v>
      </c>
      <c r="R47" s="44">
        <v>2.0058478565154747</v>
      </c>
      <c r="S47" s="50">
        <v>3.95</v>
      </c>
      <c r="T47" s="50">
        <v>2</v>
      </c>
      <c r="U47" s="44">
        <v>7.0039059999999997</v>
      </c>
      <c r="V47" s="50">
        <v>2.8299600688743469</v>
      </c>
      <c r="W47" s="51" t="e">
        <v>#N/A</v>
      </c>
      <c r="X47" s="45">
        <v>1051</v>
      </c>
      <c r="Y47" s="45">
        <v>459</v>
      </c>
      <c r="Z47" s="51">
        <v>1573</v>
      </c>
      <c r="AA47" s="51">
        <v>454680</v>
      </c>
      <c r="AB47" s="51">
        <v>0.56521739130434778</v>
      </c>
      <c r="AC47" s="44">
        <v>6.7257434584650806</v>
      </c>
      <c r="AD47" s="44">
        <v>6.3440909999999997</v>
      </c>
      <c r="AE47" s="45" t="e">
        <v>#N/A</v>
      </c>
      <c r="AF47" s="45" t="e">
        <v>#N/A</v>
      </c>
      <c r="AG47" s="45">
        <v>13</v>
      </c>
      <c r="AH47" s="169">
        <v>349.23542468000005</v>
      </c>
    </row>
    <row r="48" spans="1:34" x14ac:dyDescent="0.2">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3.7617554858934366</v>
      </c>
      <c r="N48" s="44">
        <v>4.2794686396502302</v>
      </c>
      <c r="O48" s="50">
        <v>56.95</v>
      </c>
      <c r="P48" s="51">
        <v>0.9476</v>
      </c>
      <c r="Q48" s="44">
        <v>1294.5814166666667</v>
      </c>
      <c r="R48" s="44">
        <v>1.8841338980475131</v>
      </c>
      <c r="S48" s="50">
        <v>3.95</v>
      </c>
      <c r="T48" s="50">
        <v>2</v>
      </c>
      <c r="U48" s="44">
        <v>6.8510739999999997</v>
      </c>
      <c r="V48" s="50">
        <v>2.7368688342964131</v>
      </c>
      <c r="W48" s="51" t="e">
        <v>#N/A</v>
      </c>
      <c r="X48" s="45">
        <v>1565</v>
      </c>
      <c r="Y48" s="45">
        <v>461</v>
      </c>
      <c r="Z48" s="51">
        <v>1363</v>
      </c>
      <c r="AA48" s="51">
        <v>461595</v>
      </c>
      <c r="AB48" s="51">
        <v>0.50239587172871358</v>
      </c>
      <c r="AC48" s="44">
        <v>6.86039598517619</v>
      </c>
      <c r="AD48" s="44">
        <v>6.1775320000000002</v>
      </c>
      <c r="AE48" s="45" t="e">
        <v>#N/A</v>
      </c>
      <c r="AF48" s="45" t="e">
        <v>#N/A</v>
      </c>
      <c r="AG48" s="45">
        <v>10</v>
      </c>
      <c r="AH48" s="169">
        <v>400.27509522999998</v>
      </c>
    </row>
    <row r="49" spans="1:34" x14ac:dyDescent="0.2">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3.4375000000000044</v>
      </c>
      <c r="N49" s="44">
        <v>4.5178179361594406</v>
      </c>
      <c r="O49" s="50">
        <v>53.96</v>
      </c>
      <c r="P49" s="51">
        <v>1.8379000000000001</v>
      </c>
      <c r="Q49" s="44">
        <v>1296.3554999999999</v>
      </c>
      <c r="R49" s="44">
        <v>1.7654346479454963</v>
      </c>
      <c r="S49" s="50">
        <v>3.95</v>
      </c>
      <c r="T49" s="50">
        <v>2</v>
      </c>
      <c r="U49" s="44">
        <v>6.93485</v>
      </c>
      <c r="V49" s="50">
        <v>2.760628209032848</v>
      </c>
      <c r="W49" s="51" t="e">
        <v>#N/A</v>
      </c>
      <c r="X49" s="45">
        <v>818</v>
      </c>
      <c r="Y49" s="45">
        <v>486</v>
      </c>
      <c r="Z49" s="51">
        <v>1438</v>
      </c>
      <c r="AA49" s="51">
        <v>454506</v>
      </c>
      <c r="AB49" s="51">
        <v>0.60649514972585405</v>
      </c>
      <c r="AC49" s="44">
        <v>6.7782948960828318</v>
      </c>
      <c r="AD49" s="44">
        <v>6.3259600000000002</v>
      </c>
      <c r="AE49" s="45" t="e">
        <v>#N/A</v>
      </c>
      <c r="AF49" s="45" t="e">
        <v>#N/A</v>
      </c>
      <c r="AG49" s="45">
        <v>15</v>
      </c>
      <c r="AH49" s="169">
        <v>464.35814388999989</v>
      </c>
    </row>
    <row r="50" spans="1:34" x14ac:dyDescent="0.2">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3.0864197530864113</v>
      </c>
      <c r="N50" s="44">
        <v>4.0549597855227937</v>
      </c>
      <c r="O50" s="50">
        <v>57.03</v>
      </c>
      <c r="P50" s="51">
        <v>2.4024000000000001</v>
      </c>
      <c r="Q50" s="44">
        <v>1298.1295833333334</v>
      </c>
      <c r="R50" s="44">
        <v>1.9295172880611888</v>
      </c>
      <c r="S50" s="50">
        <v>3.95</v>
      </c>
      <c r="T50" s="50">
        <v>2</v>
      </c>
      <c r="U50" s="44">
        <v>6.8336550000000003</v>
      </c>
      <c r="V50" s="50">
        <v>2.7441882964912852</v>
      </c>
      <c r="W50" s="51" t="e">
        <v>#N/A</v>
      </c>
      <c r="X50" s="45">
        <v>954</v>
      </c>
      <c r="Y50" s="45">
        <v>480</v>
      </c>
      <c r="Z50" s="51">
        <v>1146</v>
      </c>
      <c r="AA50" s="51">
        <v>441806</v>
      </c>
      <c r="AB50" s="51">
        <v>0.61979448350459709</v>
      </c>
      <c r="AC50" s="44">
        <v>6.4983471649487816</v>
      </c>
      <c r="AD50" s="44">
        <v>6.1178140000000001</v>
      </c>
      <c r="AE50" s="45" t="e">
        <v>#N/A</v>
      </c>
      <c r="AF50" s="45" t="e">
        <v>#N/A</v>
      </c>
      <c r="AG50" s="45">
        <v>10</v>
      </c>
      <c r="AH50" s="169">
        <v>1121.19836865</v>
      </c>
    </row>
    <row r="51" spans="1:34" x14ac:dyDescent="0.2">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1.8404907975460238</v>
      </c>
      <c r="N51" s="44">
        <v>1.9876912840984584</v>
      </c>
      <c r="O51" s="50">
        <v>59.88</v>
      </c>
      <c r="P51" s="51">
        <v>2.4337</v>
      </c>
      <c r="Q51" s="44">
        <v>1299.9036666666668</v>
      </c>
      <c r="R51" s="44">
        <v>2.282552258190873</v>
      </c>
      <c r="S51" s="50">
        <v>3.95</v>
      </c>
      <c r="T51" s="50">
        <v>2</v>
      </c>
      <c r="U51" s="44">
        <v>7.0694739999999996</v>
      </c>
      <c r="V51" s="50">
        <v>2.8313985376741675</v>
      </c>
      <c r="W51" s="51" t="e">
        <v>#N/A</v>
      </c>
      <c r="X51" s="45">
        <v>2130</v>
      </c>
      <c r="Y51" s="45">
        <v>403</v>
      </c>
      <c r="Z51" s="51">
        <v>856</v>
      </c>
      <c r="AA51" s="51">
        <v>449765</v>
      </c>
      <c r="AB51" s="51">
        <v>0.80678605089538169</v>
      </c>
      <c r="AC51" s="44">
        <v>6.6263206470240128</v>
      </c>
      <c r="AD51" s="44">
        <v>6.0612209999999997</v>
      </c>
      <c r="AE51" s="45" t="e">
        <v>#N/A</v>
      </c>
      <c r="AF51" s="45" t="e">
        <v>#N/A</v>
      </c>
      <c r="AG51" s="45">
        <v>13</v>
      </c>
      <c r="AH51" s="169">
        <v>296.52734249999997</v>
      </c>
    </row>
    <row r="52" spans="1:34" x14ac:dyDescent="0.2">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1.5197568389057725</v>
      </c>
      <c r="N52" s="44">
        <v>1.5836357637743159</v>
      </c>
      <c r="O52" s="50">
        <v>57.52</v>
      </c>
      <c r="P52" s="51">
        <v>2.2768000000000002</v>
      </c>
      <c r="Q52" s="44">
        <v>1301.6777500000001</v>
      </c>
      <c r="R52" s="44">
        <v>2.2603384413280248</v>
      </c>
      <c r="S52" s="50">
        <v>3.95</v>
      </c>
      <c r="T52" s="50">
        <v>2</v>
      </c>
      <c r="U52" s="44">
        <v>7.0859249999999996</v>
      </c>
      <c r="V52" s="50">
        <v>2.8239290785018958</v>
      </c>
      <c r="W52" s="51" t="e">
        <v>#N/A</v>
      </c>
      <c r="X52" s="45">
        <v>642</v>
      </c>
      <c r="Y52" s="45">
        <v>424</v>
      </c>
      <c r="Z52" s="51">
        <v>859</v>
      </c>
      <c r="AA52" s="51">
        <v>451755</v>
      </c>
      <c r="AB52" s="51">
        <v>0.36444633008061095</v>
      </c>
      <c r="AC52" s="44">
        <v>6.4090332323658838</v>
      </c>
      <c r="AD52" s="44">
        <v>6.2088140000000003</v>
      </c>
      <c r="AE52" s="45" t="e">
        <v>#N/A</v>
      </c>
      <c r="AF52" s="45" t="e">
        <v>#N/A</v>
      </c>
      <c r="AG52" s="45">
        <v>16</v>
      </c>
      <c r="AH52" s="169">
        <v>208.99793284999998</v>
      </c>
    </row>
    <row r="53" spans="1:34" x14ac:dyDescent="0.2">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2.1341463414634276</v>
      </c>
      <c r="N53" s="44">
        <v>1.80373986430582</v>
      </c>
      <c r="O53" s="50">
        <v>50.54</v>
      </c>
      <c r="P53" s="51">
        <v>1.9979</v>
      </c>
      <c r="Q53" s="44">
        <v>1303.4518333333333</v>
      </c>
      <c r="R53" s="44">
        <v>2.7337070227288374</v>
      </c>
      <c r="S53" s="50">
        <v>3.95</v>
      </c>
      <c r="T53" s="50">
        <v>2</v>
      </c>
      <c r="U53" s="44">
        <v>6.9773250000000004</v>
      </c>
      <c r="V53" s="50">
        <v>2.7588913448211945</v>
      </c>
      <c r="W53" s="51" t="e">
        <v>#N/A</v>
      </c>
      <c r="X53" s="45">
        <v>646</v>
      </c>
      <c r="Y53" s="45">
        <v>385</v>
      </c>
      <c r="Z53" s="51">
        <v>1190</v>
      </c>
      <c r="AA53" s="51">
        <v>446690</v>
      </c>
      <c r="AB53" s="51">
        <v>0.4727850615812475</v>
      </c>
      <c r="AC53" s="44">
        <v>6.664115422191986</v>
      </c>
      <c r="AD53" s="44">
        <v>6.2128230000000002</v>
      </c>
      <c r="AE53" s="45" t="e">
        <v>#N/A</v>
      </c>
      <c r="AF53" s="45" t="e">
        <v>#N/A</v>
      </c>
      <c r="AG53" s="45">
        <v>13</v>
      </c>
      <c r="AH53" s="169">
        <v>334.10810939999999</v>
      </c>
    </row>
    <row r="54" spans="1:34" x14ac:dyDescent="0.2">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3.9634146341463561</v>
      </c>
      <c r="N54" s="44">
        <v>4.1992589543021763</v>
      </c>
      <c r="O54" s="50">
        <v>29.21</v>
      </c>
      <c r="P54" s="51">
        <v>1.7962</v>
      </c>
      <c r="Q54" s="44">
        <v>1305.2259166666668</v>
      </c>
      <c r="R54" s="44">
        <v>-5.5051954640233163</v>
      </c>
      <c r="S54" s="50">
        <v>2.95</v>
      </c>
      <c r="T54" s="50">
        <v>1</v>
      </c>
      <c r="U54" s="44">
        <v>6.0295240000000003</v>
      </c>
      <c r="V54" s="50">
        <v>2.3266197326540867</v>
      </c>
      <c r="W54" s="51" t="e">
        <v>#N/A</v>
      </c>
      <c r="X54" s="45">
        <v>944</v>
      </c>
      <c r="Y54" s="45">
        <v>397</v>
      </c>
      <c r="Z54" s="51">
        <v>1174</v>
      </c>
      <c r="AA54" s="51">
        <v>448130</v>
      </c>
      <c r="AB54" s="51">
        <v>0.48552522746071136</v>
      </c>
      <c r="AC54" s="44">
        <v>6.3972351677212727</v>
      </c>
      <c r="AD54" s="44">
        <v>5.5787630000000004</v>
      </c>
      <c r="AE54" s="45" t="e">
        <v>#N/A</v>
      </c>
      <c r="AF54" s="45" t="e">
        <v>#N/A</v>
      </c>
      <c r="AG54" s="45">
        <v>13</v>
      </c>
      <c r="AH54" s="169">
        <v>210.52395752999999</v>
      </c>
    </row>
    <row r="55" spans="1:34" x14ac:dyDescent="0.2">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4.8484848484848575</v>
      </c>
      <c r="N55" s="44">
        <v>5.7896455985628092</v>
      </c>
      <c r="O55" s="50">
        <v>16.55</v>
      </c>
      <c r="P55" s="51">
        <v>1.7542</v>
      </c>
      <c r="Q55" s="44">
        <v>1307</v>
      </c>
      <c r="R55" s="44">
        <v>-16.161330548577158</v>
      </c>
      <c r="S55" s="50">
        <v>2.4500000000000002</v>
      </c>
      <c r="T55" s="50">
        <v>0.5</v>
      </c>
      <c r="U55" s="44">
        <v>5.0418130000000003</v>
      </c>
      <c r="V55" s="50">
        <v>1.9264745091629436</v>
      </c>
      <c r="W55" s="51" t="e">
        <v>#N/A</v>
      </c>
      <c r="X55" s="45">
        <v>575</v>
      </c>
      <c r="Y55" s="45">
        <v>260</v>
      </c>
      <c r="Z55" s="51">
        <v>571</v>
      </c>
      <c r="AA55" s="51">
        <v>423338</v>
      </c>
      <c r="AB55" s="51">
        <v>0.40070175438596484</v>
      </c>
      <c r="AC55" s="44">
        <v>6.3639680966296233</v>
      </c>
      <c r="AD55" s="44">
        <v>4.4905480000000004</v>
      </c>
      <c r="AE55" s="45" t="e">
        <v>#N/A</v>
      </c>
      <c r="AF55" s="45" t="e">
        <v>#N/A</v>
      </c>
      <c r="AG55" s="45">
        <v>6</v>
      </c>
      <c r="AH55" s="169">
        <v>296.56930002999997</v>
      </c>
    </row>
    <row r="56" spans="1:34" x14ac:dyDescent="0.2">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7.2727272727272751</v>
      </c>
      <c r="N56" s="44">
        <v>9.1904256188219957</v>
      </c>
      <c r="O56" s="50">
        <v>28.56</v>
      </c>
      <c r="P56" s="51">
        <v>1.8526</v>
      </c>
      <c r="Q56" s="44">
        <v>1308.2166666666667</v>
      </c>
      <c r="R56" s="44">
        <v>-12.585698725696693</v>
      </c>
      <c r="S56" s="50">
        <v>2.4500000000000002</v>
      </c>
      <c r="T56" s="50">
        <v>0.5</v>
      </c>
      <c r="U56" s="44">
        <v>6.2014950000000004</v>
      </c>
      <c r="V56" s="50">
        <v>2.456855837998603</v>
      </c>
      <c r="W56" s="51" t="e">
        <v>#N/A</v>
      </c>
      <c r="X56" s="45">
        <v>721</v>
      </c>
      <c r="Y56" s="45">
        <v>231</v>
      </c>
      <c r="Z56" s="51">
        <v>1078</v>
      </c>
      <c r="AA56" s="51">
        <v>439257</v>
      </c>
      <c r="AB56" s="51">
        <v>0.44563869367507236</v>
      </c>
      <c r="AC56" s="44">
        <v>5.9463204426822811</v>
      </c>
      <c r="AD56" s="44">
        <v>4.6221889999999997</v>
      </c>
      <c r="AE56" s="45" t="e">
        <v>#N/A</v>
      </c>
      <c r="AF56" s="45" t="e">
        <v>#N/A</v>
      </c>
      <c r="AG56" s="45">
        <v>6</v>
      </c>
      <c r="AH56" s="169">
        <v>233.45572200999999</v>
      </c>
    </row>
    <row r="57" spans="1:34" x14ac:dyDescent="0.2">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7.8313253012048056</v>
      </c>
      <c r="N57" s="44">
        <v>9.6983457671099504</v>
      </c>
      <c r="O57" s="50">
        <v>38.31</v>
      </c>
      <c r="P57" s="51">
        <v>1.8414999999999999</v>
      </c>
      <c r="Q57" s="44">
        <v>1309.4333333333332</v>
      </c>
      <c r="R57" s="44">
        <v>-7.6677738454882132</v>
      </c>
      <c r="S57" s="50">
        <v>2.4500000000000002</v>
      </c>
      <c r="T57" s="50">
        <v>0.5</v>
      </c>
      <c r="U57" s="44">
        <v>7.0025279999999999</v>
      </c>
      <c r="V57" s="50">
        <v>2.8537316451569663</v>
      </c>
      <c r="W57" s="51" t="e">
        <v>#N/A</v>
      </c>
      <c r="X57" s="45">
        <v>425</v>
      </c>
      <c r="Y57" s="45">
        <v>250</v>
      </c>
      <c r="Z57" s="51">
        <v>1763</v>
      </c>
      <c r="AA57" s="51">
        <v>460099</v>
      </c>
      <c r="AB57" s="51">
        <v>0.52847721822541971</v>
      </c>
      <c r="AC57" s="44">
        <v>6.3916862832292507</v>
      </c>
      <c r="AD57" s="44">
        <v>4.8074890000000003</v>
      </c>
      <c r="AE57" s="45" t="e">
        <v>#N/A</v>
      </c>
      <c r="AF57" s="45" t="e">
        <v>#N/A</v>
      </c>
      <c r="AG57" s="45">
        <v>10</v>
      </c>
      <c r="AH57" s="169">
        <v>272.82168249000006</v>
      </c>
    </row>
    <row r="58" spans="1:34" x14ac:dyDescent="0.2">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7.575757575757569</v>
      </c>
      <c r="N58" s="44">
        <v>8.5693418810354629</v>
      </c>
      <c r="O58" s="50">
        <v>40.71</v>
      </c>
      <c r="P58" s="51">
        <v>1.8165</v>
      </c>
      <c r="Q58" s="44">
        <v>1310.6500000000001</v>
      </c>
      <c r="R58" s="44">
        <v>-5.3223664604417742</v>
      </c>
      <c r="S58" s="50">
        <v>2.4500000000000002</v>
      </c>
      <c r="T58" s="50">
        <v>0.5</v>
      </c>
      <c r="U58" s="44">
        <v>7.1224540000000003</v>
      </c>
      <c r="V58" s="50">
        <v>2.9305178447418747</v>
      </c>
      <c r="W58" s="51" t="e">
        <v>#N/A</v>
      </c>
      <c r="X58" s="45">
        <v>737</v>
      </c>
      <c r="Y58" s="45">
        <v>288</v>
      </c>
      <c r="Z58" s="51">
        <v>1835</v>
      </c>
      <c r="AA58" s="51">
        <v>466266</v>
      </c>
      <c r="AB58" s="51">
        <v>0.60741476332340283</v>
      </c>
      <c r="AC58" s="44">
        <v>6.5999848884574961</v>
      </c>
      <c r="AD58" s="44">
        <v>5.0664610000000003</v>
      </c>
      <c r="AE58" s="45" t="e">
        <v>#N/A</v>
      </c>
      <c r="AF58" s="45" t="e">
        <v>#N/A</v>
      </c>
      <c r="AG58" s="45">
        <v>10</v>
      </c>
      <c r="AH58" s="169">
        <v>324.99921692999999</v>
      </c>
    </row>
    <row r="59" spans="1:34" x14ac:dyDescent="0.2">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6.042296072507547</v>
      </c>
      <c r="N59" s="44">
        <v>6.0696197443524502</v>
      </c>
      <c r="O59" s="50">
        <v>42.34</v>
      </c>
      <c r="P59" s="51">
        <v>2.0455000000000001</v>
      </c>
      <c r="Q59" s="44">
        <v>1311.8666666666668</v>
      </c>
      <c r="R59" s="44">
        <v>-4.4088317763916081</v>
      </c>
      <c r="S59" s="50">
        <v>2.4500000000000002</v>
      </c>
      <c r="T59" s="50">
        <v>0.5</v>
      </c>
      <c r="U59" s="44">
        <v>6.763261</v>
      </c>
      <c r="V59" s="50">
        <v>2.7750496215469411</v>
      </c>
      <c r="W59" s="51" t="e">
        <v>#N/A</v>
      </c>
      <c r="X59" s="45">
        <v>736</v>
      </c>
      <c r="Y59" s="45">
        <v>239</v>
      </c>
      <c r="Z59" s="51">
        <v>1574</v>
      </c>
      <c r="AA59" s="51">
        <v>470271</v>
      </c>
      <c r="AB59" s="51">
        <v>0.61078773767947225</v>
      </c>
      <c r="AC59" s="44">
        <v>6.4317938504059002</v>
      </c>
      <c r="AD59" s="44">
        <v>5.1065500000000004</v>
      </c>
      <c r="AE59" s="45" t="e">
        <v>#N/A</v>
      </c>
      <c r="AF59" s="45" t="e">
        <v>#N/A</v>
      </c>
      <c r="AG59" s="45">
        <v>6</v>
      </c>
      <c r="AH59" s="169">
        <v>332.14780741999994</v>
      </c>
    </row>
    <row r="60" spans="1:34" x14ac:dyDescent="0.2">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5.4380664652567967</v>
      </c>
      <c r="N60" s="44">
        <v>5.5792953317745697</v>
      </c>
      <c r="O60" s="50">
        <v>39.630000000000003</v>
      </c>
      <c r="P60" s="51">
        <v>2.1970000000000001</v>
      </c>
      <c r="Q60" s="44">
        <v>1313.0833333333333</v>
      </c>
      <c r="R60" s="44">
        <v>-3.5498472148884908</v>
      </c>
      <c r="S60" s="50">
        <v>2.4500000000000002</v>
      </c>
      <c r="T60" s="50">
        <v>0.5</v>
      </c>
      <c r="U60" s="44">
        <v>7.4463749999999997</v>
      </c>
      <c r="V60" s="50">
        <v>3.0508921590987503</v>
      </c>
      <c r="W60" s="51" t="e">
        <v>#N/A</v>
      </c>
      <c r="X60" s="45">
        <v>1035</v>
      </c>
      <c r="Y60" s="45">
        <v>268</v>
      </c>
      <c r="Z60" s="51">
        <v>1706</v>
      </c>
      <c r="AA60" s="51">
        <v>467696</v>
      </c>
      <c r="AB60" s="51">
        <v>0.62353801169590639</v>
      </c>
      <c r="AC60" s="44">
        <v>6.4469864317683081</v>
      </c>
      <c r="AD60" s="44">
        <v>5.4174769999999999</v>
      </c>
      <c r="AE60" s="45" t="e">
        <v>#N/A</v>
      </c>
      <c r="AF60" s="45" t="e">
        <v>#N/A</v>
      </c>
      <c r="AG60" s="45">
        <v>12</v>
      </c>
      <c r="AH60" s="169">
        <v>321.1621955</v>
      </c>
    </row>
    <row r="61" spans="1:34" x14ac:dyDescent="0.2">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5.7401812688821607</v>
      </c>
      <c r="N61" s="44">
        <v>5.413266542780959</v>
      </c>
      <c r="O61" s="50">
        <v>39.4</v>
      </c>
      <c r="P61" s="51">
        <v>2.2004000000000001</v>
      </c>
      <c r="Q61" s="44">
        <v>1314.3</v>
      </c>
      <c r="R61" s="44">
        <v>-3.0478566505726779</v>
      </c>
      <c r="S61" s="50">
        <v>2.4500000000000002</v>
      </c>
      <c r="T61" s="50">
        <v>0.5</v>
      </c>
      <c r="U61" s="44">
        <v>7.3932950000000002</v>
      </c>
      <c r="V61" s="50">
        <v>3.0490090559072933</v>
      </c>
      <c r="W61" s="51" t="e">
        <v>#N/A</v>
      </c>
      <c r="X61" s="45">
        <v>982</v>
      </c>
      <c r="Y61" s="45">
        <v>319</v>
      </c>
      <c r="Z61" s="51">
        <v>1763</v>
      </c>
      <c r="AA61" s="51">
        <v>473869</v>
      </c>
      <c r="AB61" s="51">
        <v>0.71666666666666667</v>
      </c>
      <c r="AC61" s="44">
        <v>6.5259281178166546</v>
      </c>
      <c r="AD61" s="44">
        <v>5.4812519999999996</v>
      </c>
      <c r="AE61" s="45" t="e">
        <v>#N/A</v>
      </c>
      <c r="AF61" s="45" t="e">
        <v>#N/A</v>
      </c>
      <c r="AG61" s="45">
        <v>11</v>
      </c>
      <c r="AH61" s="169">
        <v>325.86868011999996</v>
      </c>
    </row>
    <row r="62" spans="1:34" x14ac:dyDescent="0.2">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4.1916167664670656</v>
      </c>
      <c r="N62" s="44">
        <v>3.9533011272141705</v>
      </c>
      <c r="O62" s="50">
        <v>40.94</v>
      </c>
      <c r="P62" s="51">
        <v>2.8003999999999998</v>
      </c>
      <c r="Q62" s="44">
        <v>1315.5166666666667</v>
      </c>
      <c r="R62" s="44">
        <v>-2.3655131280833741</v>
      </c>
      <c r="S62" s="50">
        <v>2.4500000000000002</v>
      </c>
      <c r="T62" s="50">
        <v>0.5</v>
      </c>
      <c r="U62" s="44">
        <v>7.476623</v>
      </c>
      <c r="V62" s="50">
        <v>3.0820767591889355</v>
      </c>
      <c r="W62" s="51" t="e">
        <v>#N/A</v>
      </c>
      <c r="X62" s="45">
        <v>952</v>
      </c>
      <c r="Y62" s="45">
        <v>265</v>
      </c>
      <c r="Z62" s="51">
        <v>1437</v>
      </c>
      <c r="AA62" s="51">
        <v>456400</v>
      </c>
      <c r="AB62" s="51">
        <v>0.83207874927620151</v>
      </c>
      <c r="AC62" s="44">
        <v>6.6960737274741877</v>
      </c>
      <c r="AD62" s="44">
        <v>5.5982880000000002</v>
      </c>
      <c r="AE62" s="45" t="e">
        <v>#N/A</v>
      </c>
      <c r="AF62" s="45" t="e">
        <v>#N/A</v>
      </c>
      <c r="AG62" s="45">
        <v>15</v>
      </c>
      <c r="AH62" s="169">
        <v>284.78855288</v>
      </c>
    </row>
    <row r="63" spans="1:34" x14ac:dyDescent="0.2">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4.5180722891566161</v>
      </c>
      <c r="N63" s="44">
        <v>4.705210796705539</v>
      </c>
      <c r="O63" s="50">
        <v>47.02</v>
      </c>
      <c r="P63" s="51">
        <v>2.6152000000000002</v>
      </c>
      <c r="Q63" s="44">
        <v>1316.7333333333333</v>
      </c>
      <c r="R63" s="44">
        <v>-2.6946974864120454</v>
      </c>
      <c r="S63" s="50">
        <v>2.4500000000000002</v>
      </c>
      <c r="T63" s="50">
        <v>0.5</v>
      </c>
      <c r="U63" s="44">
        <v>7.4334100000000003</v>
      </c>
      <c r="V63" s="50">
        <v>3.0609612777526385</v>
      </c>
      <c r="W63" s="51" t="e">
        <v>#N/A</v>
      </c>
      <c r="X63" s="45">
        <v>840</v>
      </c>
      <c r="Y63" s="45">
        <v>276</v>
      </c>
      <c r="Z63" s="51">
        <v>1199</v>
      </c>
      <c r="AA63" s="51">
        <v>446722</v>
      </c>
      <c r="AB63" s="51">
        <v>1.0230375426621161</v>
      </c>
      <c r="AC63" s="44">
        <v>6.6423013132724495</v>
      </c>
      <c r="AD63" s="44">
        <v>5.9422040000000003</v>
      </c>
      <c r="AE63" s="45" t="e">
        <v>#N/A</v>
      </c>
      <c r="AF63" s="45" t="e">
        <v>#N/A</v>
      </c>
      <c r="AG63" s="45">
        <v>4</v>
      </c>
      <c r="AH63" s="169">
        <v>273.03934064999999</v>
      </c>
    </row>
    <row r="64" spans="1:34" x14ac:dyDescent="0.2">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3.5928143712574911</v>
      </c>
      <c r="N64" s="44">
        <v>4.2952257226372303</v>
      </c>
      <c r="O64" s="50">
        <v>52</v>
      </c>
      <c r="P64" s="51">
        <v>2.5541999999999998</v>
      </c>
      <c r="Q64" s="44">
        <v>1317.95</v>
      </c>
      <c r="R64" s="44">
        <v>-2.4756291948292763</v>
      </c>
      <c r="S64" s="50">
        <v>2.4500000000000002</v>
      </c>
      <c r="T64" s="50">
        <v>0.5</v>
      </c>
      <c r="U64" s="44">
        <v>7.5232830000000002</v>
      </c>
      <c r="V64" s="50">
        <v>3.0682099573567942</v>
      </c>
      <c r="W64" s="51" t="e">
        <v>#N/A</v>
      </c>
      <c r="X64" s="45">
        <v>1122</v>
      </c>
      <c r="Y64" s="45">
        <v>254</v>
      </c>
      <c r="Z64" s="51">
        <v>1207</v>
      </c>
      <c r="AA64" s="51">
        <v>472020</v>
      </c>
      <c r="AB64" s="51">
        <v>0.53644444444444439</v>
      </c>
      <c r="AC64" s="44">
        <v>6.8489399957894062</v>
      </c>
      <c r="AD64" s="44">
        <v>6.3445720000000003</v>
      </c>
      <c r="AE64" s="45" t="e">
        <v>#N/A</v>
      </c>
      <c r="AF64" s="45" t="e">
        <v>#N/A</v>
      </c>
      <c r="AG64" s="45">
        <v>4</v>
      </c>
      <c r="AH64" s="169">
        <v>294.95900553000001</v>
      </c>
    </row>
    <row r="65" spans="1:34" x14ac:dyDescent="0.2">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4.7761194029850795</v>
      </c>
      <c r="N65" s="44">
        <v>5.3803641092327492</v>
      </c>
      <c r="O65" s="50">
        <v>59.04</v>
      </c>
      <c r="P65" s="51">
        <v>3.2517</v>
      </c>
      <c r="Q65" s="44">
        <v>1319.1666666666667</v>
      </c>
      <c r="R65" s="44">
        <v>-2.4799252241152203</v>
      </c>
      <c r="S65" s="50">
        <v>2.4500000000000002</v>
      </c>
      <c r="T65" s="50">
        <v>0.5</v>
      </c>
      <c r="U65" s="44">
        <v>7.5998279999999996</v>
      </c>
      <c r="V65" s="50">
        <v>3.0860353418779951</v>
      </c>
      <c r="W65" s="51" t="e">
        <v>#N/A</v>
      </c>
      <c r="X65" s="45">
        <v>642</v>
      </c>
      <c r="Y65" s="45">
        <v>220</v>
      </c>
      <c r="Z65" s="51">
        <v>1831</v>
      </c>
      <c r="AA65" s="51">
        <v>486490</v>
      </c>
      <c r="AB65" s="51">
        <v>0.64245614035087717</v>
      </c>
      <c r="AC65" s="44">
        <v>6.6197223281126965</v>
      </c>
      <c r="AD65" s="44">
        <v>6.3805909999999999</v>
      </c>
      <c r="AE65" s="45" t="e">
        <v>#N/A</v>
      </c>
      <c r="AF65" s="45" t="e">
        <v>#N/A</v>
      </c>
      <c r="AG65" s="45">
        <v>4</v>
      </c>
      <c r="AH65" s="169">
        <v>668.37387288999992</v>
      </c>
    </row>
    <row r="66" spans="1:34" x14ac:dyDescent="0.2">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2.346041055718473</v>
      </c>
      <c r="N66" s="44">
        <v>1.5725009877518792</v>
      </c>
      <c r="O66" s="50">
        <v>62.33</v>
      </c>
      <c r="P66" s="51">
        <v>2.7747000000000002</v>
      </c>
      <c r="Q66" s="44">
        <v>1320.3833333333332</v>
      </c>
      <c r="R66" s="44">
        <v>6.5797121714009643</v>
      </c>
      <c r="S66" s="50">
        <v>2.4500000000000002</v>
      </c>
      <c r="T66" s="50">
        <v>0.5</v>
      </c>
      <c r="U66" s="44">
        <v>7.5136589999999996</v>
      </c>
      <c r="V66" s="50">
        <v>3.0549153036901928</v>
      </c>
      <c r="W66" s="51" t="e">
        <v>#N/A</v>
      </c>
      <c r="X66" s="45">
        <v>1058</v>
      </c>
      <c r="Y66" s="45">
        <v>307</v>
      </c>
      <c r="Z66" s="51">
        <v>2903</v>
      </c>
      <c r="AA66" s="51">
        <v>505459</v>
      </c>
      <c r="AB66" s="51">
        <v>0.65382882882882887</v>
      </c>
      <c r="AC66" s="44">
        <v>7.1273115571513985</v>
      </c>
      <c r="AD66" s="44">
        <v>6.7942200000000001</v>
      </c>
      <c r="AE66" s="45" t="e">
        <v>#N/A</v>
      </c>
      <c r="AF66" s="45" t="e">
        <v>#N/A</v>
      </c>
      <c r="AG66" s="45">
        <v>12</v>
      </c>
      <c r="AH66" s="169">
        <v>424.19419786000003</v>
      </c>
    </row>
    <row r="67" spans="1:34" x14ac:dyDescent="0.2">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0.57803468208090791</v>
      </c>
      <c r="N67" s="44">
        <v>-1.0575067541489847</v>
      </c>
      <c r="O67" s="50">
        <v>61.72</v>
      </c>
      <c r="P67" s="51">
        <v>2.5594999999999999</v>
      </c>
      <c r="Q67" s="44">
        <v>1321.6</v>
      </c>
      <c r="R67" s="44">
        <v>18.16727793224555</v>
      </c>
      <c r="S67" s="50">
        <v>2.4500000000000002</v>
      </c>
      <c r="T67" s="50">
        <v>0.5</v>
      </c>
      <c r="U67" s="44">
        <v>7.6261089999999996</v>
      </c>
      <c r="V67" s="50">
        <v>3.0541821909535471</v>
      </c>
      <c r="W67" s="51" t="e">
        <v>#N/A</v>
      </c>
      <c r="X67" s="45">
        <v>1299</v>
      </c>
      <c r="Y67" s="45">
        <v>285</v>
      </c>
      <c r="Z67" s="51">
        <v>3204</v>
      </c>
      <c r="AA67" s="51">
        <v>508498</v>
      </c>
      <c r="AB67" s="51">
        <v>0.68534759358288766</v>
      </c>
      <c r="AC67" s="44">
        <v>7.5407423010619787</v>
      </c>
      <c r="AD67" s="44">
        <v>6.9408839999999996</v>
      </c>
      <c r="AE67" s="45" t="e">
        <v>#N/A</v>
      </c>
      <c r="AF67" s="45" t="e">
        <v>#N/A</v>
      </c>
      <c r="AG67" s="45">
        <v>9</v>
      </c>
      <c r="AH67" s="169">
        <v>408.5148959199999</v>
      </c>
    </row>
    <row r="68" spans="1:34" x14ac:dyDescent="0.2">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-2.8248587570621431</v>
      </c>
      <c r="N68" s="44">
        <v>-4.1972168187939474</v>
      </c>
      <c r="O68" s="50">
        <v>65.17</v>
      </c>
      <c r="P68" s="51">
        <v>2.7877999999999998</v>
      </c>
      <c r="Q68" s="44">
        <v>1323.85</v>
      </c>
      <c r="R68" s="44">
        <v>12.531786130394341</v>
      </c>
      <c r="S68" s="50">
        <v>2.4500000000000002</v>
      </c>
      <c r="T68" s="50">
        <v>0.5</v>
      </c>
      <c r="U68" s="44">
        <v>7.4964839999999997</v>
      </c>
      <c r="V68" s="50">
        <v>2.981141554977679</v>
      </c>
      <c r="W68" s="51" t="e">
        <v>#N/A</v>
      </c>
      <c r="X68" s="45">
        <v>1581</v>
      </c>
      <c r="Y68" s="45">
        <v>218</v>
      </c>
      <c r="Z68" s="51">
        <v>2981</v>
      </c>
      <c r="AA68" s="51">
        <v>510631</v>
      </c>
      <c r="AB68" s="51">
        <v>0.65344147303814115</v>
      </c>
      <c r="AC68" s="44">
        <v>7.3837499391501282</v>
      </c>
      <c r="AD68" s="44">
        <v>7.2403969999999997</v>
      </c>
      <c r="AE68" s="45" t="e">
        <v>#N/A</v>
      </c>
      <c r="AF68" s="45" t="e">
        <v>#N/A</v>
      </c>
      <c r="AG68" s="45">
        <v>14</v>
      </c>
      <c r="AH68" s="169">
        <v>455.82384695999997</v>
      </c>
    </row>
    <row r="69" spans="1:34" x14ac:dyDescent="0.2">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-4.7486033519552944</v>
      </c>
      <c r="N69" s="44">
        <v>-5.2261975162625651</v>
      </c>
      <c r="O69" s="50">
        <v>71.38</v>
      </c>
      <c r="P69" s="51">
        <v>3.0293999999999999</v>
      </c>
      <c r="Q69" s="44">
        <v>1326.1</v>
      </c>
      <c r="R69" s="44">
        <v>7.2610352049878646</v>
      </c>
      <c r="S69" s="50">
        <v>2.4500000000000002</v>
      </c>
      <c r="T69" s="50">
        <v>0.5</v>
      </c>
      <c r="U69" s="44">
        <v>7.5774309999999998</v>
      </c>
      <c r="V69" s="50">
        <v>3.0193850276048626</v>
      </c>
      <c r="W69" s="51" t="e">
        <v>#N/A</v>
      </c>
      <c r="X69" s="45">
        <v>1173</v>
      </c>
      <c r="Y69" s="45">
        <v>238</v>
      </c>
      <c r="Z69" s="51">
        <v>2914</v>
      </c>
      <c r="AA69" s="51">
        <v>494163</v>
      </c>
      <c r="AB69" s="51">
        <v>0.70488630865989355</v>
      </c>
      <c r="AC69" s="44">
        <v>7.2813675208323376</v>
      </c>
      <c r="AD69" s="44">
        <v>7.3612330000000004</v>
      </c>
      <c r="AE69" s="45" t="e">
        <v>#N/A</v>
      </c>
      <c r="AF69" s="45" t="e">
        <v>#N/A</v>
      </c>
      <c r="AG69" s="45">
        <v>5</v>
      </c>
      <c r="AH69" s="169">
        <v>1063.1278954700001</v>
      </c>
    </row>
    <row r="70" spans="1:34" x14ac:dyDescent="0.2">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-3.6619718309859106</v>
      </c>
      <c r="N70" s="44">
        <v>-4.3202033036848881</v>
      </c>
      <c r="O70" s="50">
        <v>72.489999999999995</v>
      </c>
      <c r="P70" s="51">
        <v>3.4216000000000002</v>
      </c>
      <c r="Q70" s="44">
        <v>1328.35</v>
      </c>
      <c r="R70" s="44">
        <v>5.2109611035035641</v>
      </c>
      <c r="S70" s="50">
        <v>2.4500000000000002</v>
      </c>
      <c r="T70" s="50">
        <v>0.5</v>
      </c>
      <c r="U70" s="44">
        <v>7.4841879999999996</v>
      </c>
      <c r="V70" s="50">
        <v>2.9582458176388187</v>
      </c>
      <c r="W70" s="51" t="e">
        <v>#N/A</v>
      </c>
      <c r="X70" s="45">
        <v>1404</v>
      </c>
      <c r="Y70" s="45">
        <v>210</v>
      </c>
      <c r="Z70" s="51">
        <v>2314</v>
      </c>
      <c r="AA70" s="51">
        <v>488484</v>
      </c>
      <c r="AB70" s="51">
        <v>0.70163735597331711</v>
      </c>
      <c r="AC70" s="44">
        <v>7.2586967101608959</v>
      </c>
      <c r="AD70" s="44">
        <v>7.4604889999999999</v>
      </c>
      <c r="AE70" s="45" t="e">
        <v>#N/A</v>
      </c>
      <c r="AF70" s="45" t="e">
        <v>#N/A</v>
      </c>
      <c r="AG70" s="45">
        <v>5</v>
      </c>
      <c r="AH70" s="169">
        <v>436.12518339000007</v>
      </c>
    </row>
    <row r="71" spans="1:34" x14ac:dyDescent="0.2">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-2.564102564102555</v>
      </c>
      <c r="N71" s="44">
        <v>-3.2060027285129689</v>
      </c>
      <c r="O71" s="50">
        <v>67.73</v>
      </c>
      <c r="P71" s="51">
        <v>3.0287999999999999</v>
      </c>
      <c r="Q71" s="44">
        <v>1330.6</v>
      </c>
      <c r="R71" s="44">
        <v>5.0141876621954795</v>
      </c>
      <c r="S71" s="50">
        <v>2.4500000000000002</v>
      </c>
      <c r="T71" s="50">
        <v>0.5</v>
      </c>
      <c r="U71" s="44">
        <v>7.5356519999999998</v>
      </c>
      <c r="V71" s="50">
        <v>2.9923027645889513</v>
      </c>
      <c r="W71" s="51" t="e">
        <v>#N/A</v>
      </c>
      <c r="X71" s="45">
        <v>1110</v>
      </c>
      <c r="Y71" s="45">
        <v>169</v>
      </c>
      <c r="Z71" s="51">
        <v>2146</v>
      </c>
      <c r="AA71" s="51">
        <v>487339</v>
      </c>
      <c r="AB71" s="51">
        <v>0.76018420120439245</v>
      </c>
      <c r="AC71" s="44">
        <v>7.3611558179170204</v>
      </c>
      <c r="AD71" s="44">
        <v>7.4455470000000004</v>
      </c>
      <c r="AE71" s="45" t="e">
        <v>#N/A</v>
      </c>
      <c r="AF71" s="45" t="e">
        <v>#N/A</v>
      </c>
      <c r="AG71" s="45">
        <v>11</v>
      </c>
      <c r="AH71" s="169">
        <v>346.75995097000003</v>
      </c>
    </row>
    <row r="72" spans="1:34" x14ac:dyDescent="0.2">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-0.57306590257878431</v>
      </c>
      <c r="N72" s="44">
        <v>-1.4432989690721709</v>
      </c>
      <c r="O72" s="50">
        <v>71.650000000000006</v>
      </c>
      <c r="P72" s="51">
        <v>3.4175</v>
      </c>
      <c r="Q72" s="44">
        <v>1332.85</v>
      </c>
      <c r="R72" s="44">
        <v>4.347435103709052</v>
      </c>
      <c r="S72" s="50">
        <v>2.4500000000000002</v>
      </c>
      <c r="T72" s="50">
        <v>0.5</v>
      </c>
      <c r="U72" s="44">
        <v>7.6035959999999996</v>
      </c>
      <c r="V72" s="50">
        <v>3.0594966976654319</v>
      </c>
      <c r="W72" s="51" t="e">
        <v>#N/A</v>
      </c>
      <c r="X72" s="45">
        <v>1026</v>
      </c>
      <c r="Y72" s="45">
        <v>198</v>
      </c>
      <c r="Z72" s="51">
        <v>2157</v>
      </c>
      <c r="AA72" s="51">
        <v>474334</v>
      </c>
      <c r="AB72" s="51">
        <v>0.74200206398348811</v>
      </c>
      <c r="AC72" s="44">
        <v>7.5031745669943337</v>
      </c>
      <c r="AD72" s="44">
        <v>7.3204019999999996</v>
      </c>
      <c r="AE72" s="45" t="e">
        <v>#N/A</v>
      </c>
      <c r="AF72" s="45" t="e">
        <v>#N/A</v>
      </c>
      <c r="AG72" s="45">
        <v>5</v>
      </c>
      <c r="AH72" s="169">
        <v>359.17085253000005</v>
      </c>
    </row>
    <row r="73" spans="1:34" x14ac:dyDescent="0.2">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-0.85714285714284522</v>
      </c>
      <c r="N73" s="44">
        <v>-1.1190311949107135</v>
      </c>
      <c r="O73" s="50">
        <v>81.48</v>
      </c>
      <c r="P73" s="51">
        <v>4.2975000000000003</v>
      </c>
      <c r="Q73" s="44">
        <v>1335.1</v>
      </c>
      <c r="R73" s="44">
        <v>4.51312912971924</v>
      </c>
      <c r="S73" s="50">
        <v>2.4500000000000002</v>
      </c>
      <c r="T73" s="50">
        <v>0.5</v>
      </c>
      <c r="U73" s="44">
        <v>7.8296289999999997</v>
      </c>
      <c r="V73" s="50">
        <v>3.2028501189651206</v>
      </c>
      <c r="W73" s="51" t="e">
        <v>#N/A</v>
      </c>
      <c r="X73" s="45">
        <v>1255</v>
      </c>
      <c r="Y73" s="45">
        <v>199</v>
      </c>
      <c r="Z73" s="51">
        <v>2184</v>
      </c>
      <c r="AA73" s="51">
        <v>484668</v>
      </c>
      <c r="AB73" s="51">
        <v>0.87394957983193278</v>
      </c>
      <c r="AC73" s="44">
        <v>7.6061109655969252</v>
      </c>
      <c r="AD73" s="44">
        <v>7.521909</v>
      </c>
      <c r="AE73" s="45" t="e">
        <v>#N/A</v>
      </c>
      <c r="AF73" s="45" t="e">
        <v>#N/A</v>
      </c>
      <c r="AG73" s="45">
        <v>8</v>
      </c>
      <c r="AH73" s="169">
        <v>384.12000499999999</v>
      </c>
    </row>
    <row r="74" spans="1:34" x14ac:dyDescent="0.2">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0.57471264367816577</v>
      </c>
      <c r="N74" s="44">
        <v>0.33304933777400514</v>
      </c>
      <c r="O74" s="50">
        <v>79.150000000000006</v>
      </c>
      <c r="P74" s="51">
        <v>4.8711000000000002</v>
      </c>
      <c r="Q74" s="44">
        <v>1337.35</v>
      </c>
      <c r="R74" s="44">
        <v>4.2690245658958181</v>
      </c>
      <c r="S74" s="50">
        <v>2.4500000000000002</v>
      </c>
      <c r="T74" s="50">
        <v>0.5</v>
      </c>
      <c r="U74" s="44">
        <v>7.9636969999999998</v>
      </c>
      <c r="V74" s="50">
        <v>3.2500878506117532</v>
      </c>
      <c r="W74" s="51" t="e">
        <v>#N/A</v>
      </c>
      <c r="X74" s="45">
        <v>2192</v>
      </c>
      <c r="Y74" s="45">
        <v>242</v>
      </c>
      <c r="Z74" s="51">
        <v>2108</v>
      </c>
      <c r="AA74" s="51">
        <v>490257</v>
      </c>
      <c r="AB74" s="51">
        <v>1.055055055055055</v>
      </c>
      <c r="AC74" s="44">
        <v>8.4444375244488814</v>
      </c>
      <c r="AD74" s="44">
        <v>7.8327739999999997</v>
      </c>
      <c r="AE74" s="45" t="e">
        <v>#N/A</v>
      </c>
      <c r="AF74" s="45" t="e">
        <v>#N/A</v>
      </c>
      <c r="AG74" s="45">
        <v>4</v>
      </c>
      <c r="AH74" s="169">
        <v>397.38793312999996</v>
      </c>
    </row>
    <row r="75" spans="1:34" x14ac:dyDescent="0.2">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1.1527377521613813</v>
      </c>
      <c r="N75" s="44">
        <v>1.0436137071651252</v>
      </c>
      <c r="O75" s="50">
        <v>71.709999999999994</v>
      </c>
      <c r="P75" s="51">
        <v>4.2809999999999997</v>
      </c>
      <c r="Q75" s="44">
        <v>1339.6</v>
      </c>
      <c r="R75" s="44">
        <v>4.2629014949917776</v>
      </c>
      <c r="S75" s="50">
        <v>2.4500000000000002</v>
      </c>
      <c r="T75" s="50">
        <v>0.5</v>
      </c>
      <c r="U75" s="44">
        <v>7.7800950000000002</v>
      </c>
      <c r="V75" s="50">
        <v>3.1645166284312745</v>
      </c>
      <c r="W75" s="51" t="e">
        <v>#N/A</v>
      </c>
      <c r="X75" s="45">
        <v>1155</v>
      </c>
      <c r="Y75" s="45">
        <v>191</v>
      </c>
      <c r="Z75" s="51">
        <v>1735</v>
      </c>
      <c r="AA75" s="51">
        <v>477351</v>
      </c>
      <c r="AB75" s="51">
        <v>1.4094232331437855</v>
      </c>
      <c r="AC75" s="44">
        <v>7.9540933283195532</v>
      </c>
      <c r="AD75" s="44">
        <v>8.1477299999999993</v>
      </c>
      <c r="AE75" s="45" t="e">
        <v>#N/A</v>
      </c>
      <c r="AF75" s="45" t="e">
        <v>#N/A</v>
      </c>
      <c r="AG75" s="45">
        <v>7</v>
      </c>
      <c r="AH75" s="169">
        <v>383.33929650999994</v>
      </c>
    </row>
    <row r="76" spans="1:34" x14ac:dyDescent="0.2">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1.7341040462427681</v>
      </c>
      <c r="N76" s="44">
        <v>1.3701829505644136</v>
      </c>
      <c r="O76" s="50">
        <v>83.22</v>
      </c>
      <c r="P76" s="51">
        <v>4.1727999999999996</v>
      </c>
      <c r="Q76" s="44">
        <v>1341.85</v>
      </c>
      <c r="R76" s="44">
        <v>3.7140556873129782</v>
      </c>
      <c r="S76" s="50">
        <v>2.4500000000000002</v>
      </c>
      <c r="T76" s="50">
        <v>0.5</v>
      </c>
      <c r="U76" s="44">
        <v>7.6795809999999998</v>
      </c>
      <c r="V76" s="50">
        <v>3.14374555539248</v>
      </c>
      <c r="W76" s="51" t="e">
        <v>#N/A</v>
      </c>
      <c r="X76" s="45">
        <v>561</v>
      </c>
      <c r="Y76" s="45">
        <v>181</v>
      </c>
      <c r="Z76" s="51">
        <v>2004</v>
      </c>
      <c r="AA76" s="51">
        <v>511944</v>
      </c>
      <c r="AB76" s="51">
        <v>0.81002425222312047</v>
      </c>
      <c r="AC76" s="44">
        <v>8.5490086189738363</v>
      </c>
      <c r="AD76" s="44">
        <v>8.1014859999999995</v>
      </c>
      <c r="AE76" s="45" t="e">
        <v>#N/A</v>
      </c>
      <c r="AF76" s="45" t="e">
        <v>#N/A</v>
      </c>
      <c r="AG76" s="45">
        <v>8</v>
      </c>
      <c r="AH76" s="169">
        <v>369.76595496000004</v>
      </c>
    </row>
    <row r="77" spans="1:34" x14ac:dyDescent="0.2">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v>
      </c>
      <c r="N77" s="44">
        <v>5.3987351534789951E-2</v>
      </c>
      <c r="O77" s="50">
        <v>91.64</v>
      </c>
      <c r="P77" s="51">
        <v>4.5641999999999996</v>
      </c>
      <c r="Q77" s="44">
        <v>1344.1</v>
      </c>
      <c r="R77" s="44">
        <v>4.3015843279857524</v>
      </c>
      <c r="S77" s="50">
        <v>2.4500000000000002</v>
      </c>
      <c r="T77" s="50">
        <v>0.5</v>
      </c>
      <c r="U77" s="44">
        <v>7.7945310000000001</v>
      </c>
      <c r="V77" s="50">
        <v>3.2029165147036824</v>
      </c>
      <c r="W77" s="51" t="e">
        <v>#N/A</v>
      </c>
      <c r="X77" s="45">
        <v>1159</v>
      </c>
      <c r="Y77" s="45">
        <v>184</v>
      </c>
      <c r="Z77" s="51">
        <v>3293</v>
      </c>
      <c r="AA77" s="51">
        <v>547868</v>
      </c>
      <c r="AB77" s="51">
        <v>0.70801978069232419</v>
      </c>
      <c r="AC77" s="44">
        <v>8.4769467828012122</v>
      </c>
      <c r="AD77" s="44">
        <v>8.629092</v>
      </c>
      <c r="AE77" s="45" t="e">
        <v>#N/A</v>
      </c>
      <c r="AF77" s="45" t="e">
        <v>#N/A</v>
      </c>
      <c r="AG77" s="45">
        <v>15</v>
      </c>
      <c r="AH77" s="169">
        <v>373.81392633999997</v>
      </c>
    </row>
    <row r="78" spans="1:34" x14ac:dyDescent="0.2">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1.1461318051575908</v>
      </c>
      <c r="N78" s="44">
        <v>1.3147658316477351</v>
      </c>
      <c r="O78" s="50">
        <v>108.5</v>
      </c>
      <c r="P78" s="51">
        <v>4.5637999999999996</v>
      </c>
      <c r="Q78" s="44">
        <v>1346.35</v>
      </c>
      <c r="R78" s="44">
        <v>3.8751201219246578</v>
      </c>
      <c r="S78" s="50">
        <v>2.7</v>
      </c>
      <c r="T78" s="50">
        <v>0.75</v>
      </c>
      <c r="U78" s="44">
        <v>7.9695919999999996</v>
      </c>
      <c r="V78" s="50">
        <v>3.2463427455989406</v>
      </c>
      <c r="W78" s="51" t="e">
        <v>#N/A</v>
      </c>
      <c r="X78" s="45">
        <v>1242</v>
      </c>
      <c r="Y78" s="45">
        <v>222</v>
      </c>
      <c r="Z78" s="51">
        <v>4091</v>
      </c>
      <c r="AA78" s="51">
        <v>537853</v>
      </c>
      <c r="AB78" s="51">
        <v>0.74490167516387473</v>
      </c>
      <c r="AC78" s="44">
        <v>8.6679680648302586</v>
      </c>
      <c r="AD78" s="44">
        <v>9.0815280000000005</v>
      </c>
      <c r="AE78" s="45" t="e">
        <v>#N/A</v>
      </c>
      <c r="AF78" s="45" t="e">
        <v>#N/A</v>
      </c>
      <c r="AG78" s="45">
        <v>11</v>
      </c>
      <c r="AH78" s="169">
        <v>600.55489434999993</v>
      </c>
    </row>
    <row r="79" spans="1:34" x14ac:dyDescent="0.2">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2.2988505747126631</v>
      </c>
      <c r="N79" s="44">
        <v>2.7305351848962323</v>
      </c>
      <c r="O79" s="50">
        <v>101.78</v>
      </c>
      <c r="P79" s="51">
        <v>5.5468999999999999</v>
      </c>
      <c r="Q79" s="44">
        <v>1348.6</v>
      </c>
      <c r="R79" s="44">
        <v>4.8740077109506119</v>
      </c>
      <c r="S79" s="50">
        <v>3.2</v>
      </c>
      <c r="T79" s="50">
        <v>1.25</v>
      </c>
      <c r="U79" s="44">
        <v>7.9890559999999997</v>
      </c>
      <c r="V79" s="50">
        <v>3.2654667231098529</v>
      </c>
      <c r="W79" s="51" t="e">
        <v>#N/A</v>
      </c>
      <c r="X79" s="45">
        <v>1511</v>
      </c>
      <c r="Y79" s="45">
        <v>235</v>
      </c>
      <c r="Z79" s="51">
        <v>3399</v>
      </c>
      <c r="AA79" s="51">
        <v>532310</v>
      </c>
      <c r="AB79" s="51">
        <v>0.74133042529989102</v>
      </c>
      <c r="AC79" s="44">
        <v>8.8315708545121083</v>
      </c>
      <c r="AD79" s="44">
        <v>9.4215750000000007</v>
      </c>
      <c r="AE79" s="45" t="e">
        <v>#N/A</v>
      </c>
      <c r="AF79" s="45" t="e">
        <v>#N/A</v>
      </c>
      <c r="AG79" s="45">
        <v>7</v>
      </c>
      <c r="AH79" s="169">
        <v>491.87209468999993</v>
      </c>
    </row>
    <row r="80" spans="1:34" x14ac:dyDescent="0.2">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4.9418604651162878</v>
      </c>
      <c r="N80" s="44">
        <v>5.013666536509187</v>
      </c>
      <c r="O80" s="50">
        <v>109.55</v>
      </c>
      <c r="P80" s="51">
        <v>6.2961</v>
      </c>
      <c r="Q80" s="44">
        <v>1351.9833333333333</v>
      </c>
      <c r="R80" s="44">
        <v>5.6210919090674993</v>
      </c>
      <c r="S80" s="50">
        <v>3.2</v>
      </c>
      <c r="T80" s="50">
        <v>1.25</v>
      </c>
      <c r="U80" s="44">
        <v>8.3055699999999995</v>
      </c>
      <c r="V80" s="50">
        <v>3.4708820520684989</v>
      </c>
      <c r="W80" s="51" t="e">
        <v>#N/A</v>
      </c>
      <c r="X80" s="45">
        <v>1769</v>
      </c>
      <c r="Y80" s="45">
        <v>217</v>
      </c>
      <c r="Z80" s="51">
        <v>3063</v>
      </c>
      <c r="AA80" s="51">
        <v>519911</v>
      </c>
      <c r="AB80" s="51">
        <v>0.71282289969746349</v>
      </c>
      <c r="AC80" s="44">
        <v>8.9209059775977035</v>
      </c>
      <c r="AD80" s="44">
        <v>9.3887409999999996</v>
      </c>
      <c r="AE80" s="45" t="e">
        <v>#N/A</v>
      </c>
      <c r="AF80" s="45" t="e">
        <v>#N/A</v>
      </c>
      <c r="AG80" s="45">
        <v>12</v>
      </c>
      <c r="AH80" s="169">
        <v>485.64661728999999</v>
      </c>
    </row>
    <row r="81" spans="1:34" x14ac:dyDescent="0.2">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5.2785923753665642</v>
      </c>
      <c r="N81" s="44">
        <v>4.5394275017549335</v>
      </c>
      <c r="O81" s="50">
        <v>114.84</v>
      </c>
      <c r="P81" s="51">
        <v>6.8601999999999999</v>
      </c>
      <c r="Q81" s="44">
        <v>1355.3666666666668</v>
      </c>
      <c r="R81" s="44">
        <v>4.971964543492402</v>
      </c>
      <c r="S81" s="50">
        <v>3.7</v>
      </c>
      <c r="T81" s="50">
        <v>1.75</v>
      </c>
      <c r="U81" s="44">
        <v>8.1210509999999996</v>
      </c>
      <c r="V81" s="50">
        <v>3.4192732109869688</v>
      </c>
      <c r="W81" s="51" t="e">
        <v>#N/A</v>
      </c>
      <c r="X81" s="45">
        <v>1883</v>
      </c>
      <c r="Y81" s="45">
        <v>188</v>
      </c>
      <c r="Z81" s="51">
        <v>2837</v>
      </c>
      <c r="AA81" s="51">
        <v>517673</v>
      </c>
      <c r="AB81" s="51">
        <v>0.69963008631319357</v>
      </c>
      <c r="AC81" s="44">
        <v>9.0345344984184184</v>
      </c>
      <c r="AD81" s="44">
        <v>9.3189240000000009</v>
      </c>
      <c r="AE81" s="45" t="e">
        <v>#N/A</v>
      </c>
      <c r="AF81" s="45" t="e">
        <v>#N/A</v>
      </c>
      <c r="AG81" s="45">
        <v>9</v>
      </c>
      <c r="AH81" s="169">
        <v>640.9747033000001</v>
      </c>
    </row>
    <row r="82" spans="1:34" x14ac:dyDescent="0.2">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3.8011695906432719</v>
      </c>
      <c r="N82" s="44">
        <v>4.757440824935566</v>
      </c>
      <c r="O82" s="50">
        <v>101.62</v>
      </c>
      <c r="P82" s="51">
        <v>5.7476000000000003</v>
      </c>
      <c r="Q82" s="44">
        <v>1358.75</v>
      </c>
      <c r="R82" s="44">
        <v>4.396593319904718</v>
      </c>
      <c r="S82" s="50">
        <v>4.7</v>
      </c>
      <c r="T82" s="50">
        <v>2.75</v>
      </c>
      <c r="U82" s="44">
        <v>8.302778</v>
      </c>
      <c r="V82" s="50">
        <v>3.565690308533485</v>
      </c>
      <c r="W82" s="51" t="e">
        <v>#N/A</v>
      </c>
      <c r="X82" s="45">
        <v>1879</v>
      </c>
      <c r="Y82" s="45">
        <v>183</v>
      </c>
      <c r="Z82" s="51">
        <v>2249</v>
      </c>
      <c r="AA82" s="51">
        <v>491452</v>
      </c>
      <c r="AB82" s="51">
        <v>0.70767778477029575</v>
      </c>
      <c r="AC82" s="44">
        <v>8.6966176244770104</v>
      </c>
      <c r="AD82" s="44">
        <v>9.2694910000000004</v>
      </c>
      <c r="AE82" s="45" t="e">
        <v>#N/A</v>
      </c>
      <c r="AF82" s="45" t="e">
        <v>#N/A</v>
      </c>
      <c r="AG82" s="45">
        <v>12</v>
      </c>
      <c r="AH82" s="169">
        <v>428.08214654999989</v>
      </c>
    </row>
    <row r="83" spans="1:34" x14ac:dyDescent="0.2">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3.5087719298245501</v>
      </c>
      <c r="N83" s="44">
        <v>4.8234280792420536</v>
      </c>
      <c r="O83" s="50">
        <v>93.67</v>
      </c>
      <c r="P83" s="51">
        <v>3.8338000000000001</v>
      </c>
      <c r="Q83" s="44">
        <v>1362.1333333333332</v>
      </c>
      <c r="R83" s="44">
        <v>3.8948134856308103</v>
      </c>
      <c r="S83" s="50">
        <v>4.7</v>
      </c>
      <c r="T83" s="50">
        <v>2.75</v>
      </c>
      <c r="U83" s="44">
        <v>8.3123199999999997</v>
      </c>
      <c r="V83" s="50">
        <v>3.5208693712383345</v>
      </c>
      <c r="W83" s="51" t="e">
        <v>#N/A</v>
      </c>
      <c r="X83" s="45">
        <v>1182</v>
      </c>
      <c r="Y83" s="45">
        <v>181</v>
      </c>
      <c r="Z83" s="51">
        <v>2133</v>
      </c>
      <c r="AA83" s="51">
        <v>485173</v>
      </c>
      <c r="AB83" s="51">
        <v>0.78476821192052981</v>
      </c>
      <c r="AC83" s="44">
        <v>9.2408593596811439</v>
      </c>
      <c r="AD83" s="44">
        <v>8.9764739999999996</v>
      </c>
      <c r="AE83" s="45" t="e">
        <v>#N/A</v>
      </c>
      <c r="AF83" s="45" t="e">
        <v>#N/A</v>
      </c>
      <c r="AG83" s="45">
        <v>14</v>
      </c>
      <c r="AH83" s="169">
        <v>627.63243900999998</v>
      </c>
    </row>
    <row r="84" spans="1:34" x14ac:dyDescent="0.2">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3.170028818443793</v>
      </c>
      <c r="N84" s="44">
        <v>5.1061521772818974</v>
      </c>
      <c r="O84" s="50">
        <v>84.26</v>
      </c>
      <c r="P84" s="51">
        <v>4.2929000000000004</v>
      </c>
      <c r="Q84" s="44">
        <v>1365.5166666666667</v>
      </c>
      <c r="R84" s="44">
        <v>3.7822877355140339</v>
      </c>
      <c r="S84" s="50">
        <v>5.45</v>
      </c>
      <c r="T84" s="50">
        <v>3.5</v>
      </c>
      <c r="U84" s="44">
        <v>8.2053530000000006</v>
      </c>
      <c r="V84" s="50">
        <v>3.4833721755886562</v>
      </c>
      <c r="W84" s="51" t="e">
        <v>#N/A</v>
      </c>
      <c r="X84" s="45">
        <v>1679</v>
      </c>
      <c r="Y84" s="45">
        <v>194</v>
      </c>
      <c r="Z84" s="51">
        <v>1893</v>
      </c>
      <c r="AA84" s="51">
        <v>497867</v>
      </c>
      <c r="AB84" s="51">
        <v>0.72141768292682928</v>
      </c>
      <c r="AC84" s="44">
        <v>9.0190230504439945</v>
      </c>
      <c r="AD84" s="44">
        <v>8.9719789999999993</v>
      </c>
      <c r="AE84" s="45" t="e">
        <v>#N/A</v>
      </c>
      <c r="AF84" s="45" t="e">
        <v>#N/A</v>
      </c>
      <c r="AG84" s="45">
        <v>8</v>
      </c>
      <c r="AH84" s="169">
        <v>540.18284176999987</v>
      </c>
    </row>
    <row r="85" spans="1:34" x14ac:dyDescent="0.2">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5.187319884726227</v>
      </c>
      <c r="N85" s="44">
        <v>6.7901713045500411</v>
      </c>
      <c r="O85" s="50">
        <v>87.55</v>
      </c>
      <c r="P85" s="51">
        <v>3.8159999999999998</v>
      </c>
      <c r="Q85" s="44">
        <v>1368.9</v>
      </c>
      <c r="R85" s="44">
        <v>2.8402988224687453</v>
      </c>
      <c r="S85" s="50">
        <v>5.45</v>
      </c>
      <c r="T85" s="50">
        <v>3.5</v>
      </c>
      <c r="U85" s="44">
        <v>8.3355709999999998</v>
      </c>
      <c r="V85" s="50">
        <v>3.5468598454951903</v>
      </c>
      <c r="W85" s="51" t="e">
        <v>#N/A</v>
      </c>
      <c r="X85" s="45">
        <v>1688</v>
      </c>
      <c r="Y85" s="45">
        <v>196</v>
      </c>
      <c r="Z85" s="51">
        <v>1855</v>
      </c>
      <c r="AA85" s="51">
        <v>509710</v>
      </c>
      <c r="AB85" s="51">
        <v>0.85523282618718299</v>
      </c>
      <c r="AC85" s="44">
        <v>9.2441075610231742</v>
      </c>
      <c r="AD85" s="44">
        <v>9.5521189999999994</v>
      </c>
      <c r="AE85" s="45" t="e">
        <v>#N/A</v>
      </c>
      <c r="AF85" s="45" t="e">
        <v>#N/A</v>
      </c>
      <c r="AG85" s="45">
        <v>14</v>
      </c>
      <c r="AH85" s="169">
        <v>415.81397371999992</v>
      </c>
    </row>
    <row r="86" spans="1:34" x14ac:dyDescent="0.2">
      <c r="A86" s="43">
        <v>44866</v>
      </c>
      <c r="B86" s="50">
        <v>7.3026315789473717</v>
      </c>
      <c r="C86" s="44">
        <v>6.7961165048543881</v>
      </c>
      <c r="D86" s="44">
        <v>5.5</v>
      </c>
      <c r="E86" s="44">
        <v>4.7</v>
      </c>
      <c r="F86" s="44">
        <v>950.7</v>
      </c>
      <c r="G86" s="45">
        <v>44960</v>
      </c>
      <c r="H86" s="44">
        <v>-44.037839183470254</v>
      </c>
      <c r="I86" s="45">
        <v>14280</v>
      </c>
      <c r="J86" s="44">
        <v>-47.5</v>
      </c>
      <c r="K86" s="50">
        <v>2.9447115384615197</v>
      </c>
      <c r="L86" s="44">
        <v>2.4019041371915462</v>
      </c>
      <c r="M86" s="44">
        <v>5.428571428571427</v>
      </c>
      <c r="N86" s="44">
        <v>7.1097730430754957</v>
      </c>
      <c r="O86" s="50">
        <v>84.37</v>
      </c>
      <c r="P86" s="51">
        <v>5.4492000000000003</v>
      </c>
      <c r="Q86" s="44">
        <v>1372.2833333333333</v>
      </c>
      <c r="R86" s="44">
        <v>2.3847427377232222</v>
      </c>
      <c r="S86" s="50">
        <v>5.95</v>
      </c>
      <c r="T86" s="50">
        <v>4</v>
      </c>
      <c r="U86" s="44">
        <v>8.3607089999999999</v>
      </c>
      <c r="V86" s="50">
        <v>3.5690256904878503</v>
      </c>
      <c r="W86" s="51" t="e">
        <v>#N/A</v>
      </c>
      <c r="X86" s="45">
        <v>1673</v>
      </c>
      <c r="Y86" s="45">
        <v>220</v>
      </c>
      <c r="Z86" s="51">
        <v>1642</v>
      </c>
      <c r="AA86" s="51">
        <v>490293</v>
      </c>
      <c r="AB86" s="51">
        <v>1.0192427063935443</v>
      </c>
      <c r="AC86" s="44">
        <v>9.3538481291347129</v>
      </c>
      <c r="AD86" s="44">
        <v>9.2147579999999998</v>
      </c>
      <c r="AE86" s="45" t="e">
        <v>#N/A</v>
      </c>
      <c r="AF86" s="45" t="e">
        <v>#N/A</v>
      </c>
      <c r="AG86" s="45">
        <v>15</v>
      </c>
      <c r="AH86" s="169">
        <v>379.4400416200001</v>
      </c>
    </row>
    <row r="87" spans="1:34" x14ac:dyDescent="0.2">
      <c r="A87" s="43">
        <v>44896</v>
      </c>
      <c r="B87" s="50">
        <v>6.6360052562417948</v>
      </c>
      <c r="C87" s="44">
        <v>6.3194444444444331</v>
      </c>
      <c r="D87" s="44">
        <v>5.7</v>
      </c>
      <c r="E87" s="44">
        <v>4.5999999999999996</v>
      </c>
      <c r="F87" s="44">
        <v>940.4</v>
      </c>
      <c r="G87" s="45">
        <v>43990</v>
      </c>
      <c r="H87" s="44">
        <v>-40.754208754208754</v>
      </c>
      <c r="I87" s="45">
        <v>14120</v>
      </c>
      <c r="J87" s="44">
        <v>-42.508143322475568</v>
      </c>
      <c r="K87" s="50">
        <v>1.7313432835820874</v>
      </c>
      <c r="L87" s="44">
        <v>2.2999947532521992</v>
      </c>
      <c r="M87" s="44">
        <v>5.6980056980056926</v>
      </c>
      <c r="N87" s="44">
        <v>7.2760906428241068</v>
      </c>
      <c r="O87" s="50">
        <v>76.44</v>
      </c>
      <c r="P87" s="51">
        <v>5.9997999999999996</v>
      </c>
      <c r="Q87" s="44">
        <v>1375.6666666666667</v>
      </c>
      <c r="R87" s="44">
        <v>1.9309159119524688</v>
      </c>
      <c r="S87" s="50">
        <v>6.45</v>
      </c>
      <c r="T87" s="50">
        <v>4.5</v>
      </c>
      <c r="U87" s="44">
        <v>8.4312939999999994</v>
      </c>
      <c r="V87" s="50">
        <v>3.6010674997331265</v>
      </c>
      <c r="W87" s="51" t="e">
        <v>#N/A</v>
      </c>
      <c r="X87" s="45">
        <v>1080</v>
      </c>
      <c r="Y87" s="45">
        <v>173</v>
      </c>
      <c r="Z87" s="51">
        <v>1200</v>
      </c>
      <c r="AA87" s="51">
        <v>495605</v>
      </c>
      <c r="AB87" s="51">
        <v>1.1639185257032008</v>
      </c>
      <c r="AC87" s="44">
        <v>9.1694019573711731</v>
      </c>
      <c r="AD87" s="44">
        <v>8.6177489999999999</v>
      </c>
      <c r="AE87" s="45" t="e">
        <v>#N/A</v>
      </c>
      <c r="AF87" s="45" t="e">
        <v>#N/A</v>
      </c>
      <c r="AG87" s="45">
        <v>8</v>
      </c>
      <c r="AH87" s="169">
        <v>346.20141651000006</v>
      </c>
    </row>
    <row r="88" spans="1:34" x14ac:dyDescent="0.2">
      <c r="A88" s="43">
        <v>44927</v>
      </c>
      <c r="B88" s="50">
        <v>5.5374592833876246</v>
      </c>
      <c r="C88" s="44">
        <v>5.9187887130075723</v>
      </c>
      <c r="D88" s="44">
        <v>6.4</v>
      </c>
      <c r="E88" s="44">
        <v>4.9000000000000004</v>
      </c>
      <c r="F88" s="44">
        <v>923.5</v>
      </c>
      <c r="G88" s="45">
        <v>42280</v>
      </c>
      <c r="H88" s="44">
        <v>-38.448100160139752</v>
      </c>
      <c r="I88" s="45">
        <v>13090</v>
      </c>
      <c r="J88" s="44">
        <v>-41.614629794826051</v>
      </c>
      <c r="K88" s="50">
        <v>2.6537997587454898</v>
      </c>
      <c r="L88" s="44">
        <v>1.9285037503466551</v>
      </c>
      <c r="M88" s="44">
        <v>4.5454545454545192</v>
      </c>
      <c r="N88" s="44">
        <v>5.5679287305122394</v>
      </c>
      <c r="O88" s="50">
        <v>78.12</v>
      </c>
      <c r="P88" s="51">
        <v>4.8849</v>
      </c>
      <c r="Q88" s="44">
        <v>1379.05</v>
      </c>
      <c r="R88" s="44">
        <v>2.740818228538533</v>
      </c>
      <c r="S88" s="50">
        <v>6.45</v>
      </c>
      <c r="T88" s="50">
        <v>4.5</v>
      </c>
      <c r="U88" s="44">
        <v>8.6639130000000009</v>
      </c>
      <c r="V88" s="50">
        <v>3.6185840910941054</v>
      </c>
      <c r="W88" s="51" t="e">
        <v>#N/A</v>
      </c>
      <c r="X88" s="45">
        <v>1295</v>
      </c>
      <c r="Y88" s="45">
        <v>209</v>
      </c>
      <c r="Z88" s="51">
        <v>1198</v>
      </c>
      <c r="AA88" s="51">
        <v>508515</v>
      </c>
      <c r="AB88" s="51">
        <v>0.64686825053995678</v>
      </c>
      <c r="AC88" s="44">
        <v>10.123479114528244</v>
      </c>
      <c r="AD88" s="44">
        <v>9.7279599999999995</v>
      </c>
      <c r="AE88" s="45" t="e">
        <v>#N/A</v>
      </c>
      <c r="AF88" s="45" t="e">
        <v>#N/A</v>
      </c>
      <c r="AG88" s="45">
        <v>9</v>
      </c>
      <c r="AH88" s="169">
        <v>324.32084199000002</v>
      </c>
    </row>
    <row r="89" spans="1:34" x14ac:dyDescent="0.2">
      <c r="A89" s="43">
        <v>44958</v>
      </c>
      <c r="B89" s="50">
        <v>3.9253539253539138</v>
      </c>
      <c r="C89" s="44">
        <v>5.2452316076294192</v>
      </c>
      <c r="D89" s="44">
        <v>6.7</v>
      </c>
      <c r="E89" s="44">
        <v>5.0999999999999996</v>
      </c>
      <c r="F89" s="44">
        <v>914.3</v>
      </c>
      <c r="G89" s="45">
        <v>41010</v>
      </c>
      <c r="H89" s="44">
        <v>-35.427491733585256</v>
      </c>
      <c r="I89" s="45">
        <v>12870</v>
      </c>
      <c r="J89" s="44">
        <v>-34.470468431771891</v>
      </c>
      <c r="K89" s="50">
        <v>4.4330518697225818</v>
      </c>
      <c r="L89" s="44">
        <v>1.5724470715354322</v>
      </c>
      <c r="M89" s="44">
        <v>3.9886039886039892</v>
      </c>
      <c r="N89" s="44">
        <v>4.7097818546211423</v>
      </c>
      <c r="O89" s="50">
        <v>76.83</v>
      </c>
      <c r="P89" s="51">
        <v>3.5417999999999998</v>
      </c>
      <c r="Q89" s="44">
        <v>1382.4333333333332</v>
      </c>
      <c r="R89" s="44">
        <v>2.1427984660217669</v>
      </c>
      <c r="S89" s="50">
        <v>6.7</v>
      </c>
      <c r="T89" s="50">
        <v>4.75</v>
      </c>
      <c r="U89" s="44">
        <v>8.4881630000000001</v>
      </c>
      <c r="V89" s="50">
        <v>3.4187922051680957</v>
      </c>
      <c r="W89" s="51" t="e">
        <v>#N/A</v>
      </c>
      <c r="X89" s="45">
        <v>1238</v>
      </c>
      <c r="Y89" s="45">
        <v>202</v>
      </c>
      <c r="Z89" s="51">
        <v>1738</v>
      </c>
      <c r="AA89" s="51">
        <v>506823</v>
      </c>
      <c r="AB89" s="51">
        <v>0.72841575859178542</v>
      </c>
      <c r="AC89" s="44">
        <v>10.186011278916425</v>
      </c>
      <c r="AD89" s="44">
        <v>8.7417739999999995</v>
      </c>
      <c r="AE89" s="45" t="e">
        <v>#N/A</v>
      </c>
      <c r="AF89" s="45" t="e">
        <v>#N/A</v>
      </c>
      <c r="AG89" s="45">
        <v>16</v>
      </c>
      <c r="AH89" s="169">
        <v>399.24400833000004</v>
      </c>
    </row>
    <row r="90" spans="1:34" x14ac:dyDescent="0.2">
      <c r="A90" s="43">
        <v>44986</v>
      </c>
      <c r="B90" s="50">
        <v>3.6872218690400471</v>
      </c>
      <c r="C90" s="44">
        <v>4.2981867024848963</v>
      </c>
      <c r="D90" s="44">
        <v>7</v>
      </c>
      <c r="E90" s="44">
        <v>5.4</v>
      </c>
      <c r="F90" s="44">
        <v>916.3</v>
      </c>
      <c r="G90" s="45">
        <v>40540</v>
      </c>
      <c r="H90" s="44">
        <v>-30.936967632027258</v>
      </c>
      <c r="I90" s="45">
        <v>12750</v>
      </c>
      <c r="J90" s="44">
        <v>-29.867986798679869</v>
      </c>
      <c r="K90" s="50">
        <v>2.5282569898869678</v>
      </c>
      <c r="L90" s="44">
        <v>1.7082807463389305</v>
      </c>
      <c r="M90" s="44">
        <v>2.5495750708215414</v>
      </c>
      <c r="N90" s="44">
        <v>2.9332719035552568</v>
      </c>
      <c r="O90" s="50">
        <v>73.28</v>
      </c>
      <c r="P90" s="51">
        <v>3.0135999999999998</v>
      </c>
      <c r="Q90" s="44">
        <v>1385.8166666666668</v>
      </c>
      <c r="R90" s="44">
        <v>1.5391565084918346</v>
      </c>
      <c r="S90" s="50">
        <v>6.7</v>
      </c>
      <c r="T90" s="50">
        <v>4.75</v>
      </c>
      <c r="U90" s="44">
        <v>8.3840500000000002</v>
      </c>
      <c r="V90" s="50">
        <v>3.3588130375711951</v>
      </c>
      <c r="W90" s="51" t="e">
        <v>#N/A</v>
      </c>
      <c r="X90" s="45">
        <v>1094</v>
      </c>
      <c r="Y90" s="45">
        <v>244</v>
      </c>
      <c r="Z90" s="51">
        <v>2424</v>
      </c>
      <c r="AA90" s="51">
        <v>535903</v>
      </c>
      <c r="AB90" s="51">
        <v>0.73144236572118293</v>
      </c>
      <c r="AC90" s="44">
        <v>40.050084406332672</v>
      </c>
      <c r="AD90" s="44">
        <v>9.0854149999999994</v>
      </c>
      <c r="AE90" s="45" t="e">
        <v>#N/A</v>
      </c>
      <c r="AF90" s="45" t="e">
        <v>#N/A</v>
      </c>
      <c r="AG90" s="45">
        <v>14</v>
      </c>
      <c r="AH90" s="169">
        <v>482.65013915999998</v>
      </c>
    </row>
    <row r="91" spans="1:34" x14ac:dyDescent="0.2">
      <c r="A91" s="43">
        <v>45017</v>
      </c>
      <c r="B91" s="50">
        <v>4.8765041165294454</v>
      </c>
      <c r="C91" s="44">
        <v>4.4058744993324295</v>
      </c>
      <c r="D91" s="44">
        <v>6.4</v>
      </c>
      <c r="E91" s="44">
        <v>5.3</v>
      </c>
      <c r="F91" s="44">
        <v>931.9</v>
      </c>
      <c r="G91" s="45">
        <v>40510</v>
      </c>
      <c r="H91" s="44">
        <v>-26.890452986825487</v>
      </c>
      <c r="I91" s="45">
        <v>12770</v>
      </c>
      <c r="J91" s="44">
        <v>-23.715651135005977</v>
      </c>
      <c r="K91" s="50">
        <v>3.0918727915194344</v>
      </c>
      <c r="L91" s="44">
        <v>3.4181104831087827</v>
      </c>
      <c r="M91" s="44">
        <v>1.9662921348314377</v>
      </c>
      <c r="N91" s="44">
        <v>2.4908869987849247</v>
      </c>
      <c r="O91" s="50">
        <v>79.45</v>
      </c>
      <c r="P91" s="51">
        <v>2.5186999999999999</v>
      </c>
      <c r="Q91" s="44">
        <v>1389.2</v>
      </c>
      <c r="R91" s="44">
        <v>1.5121693585399942</v>
      </c>
      <c r="S91" s="50">
        <v>6.7</v>
      </c>
      <c r="T91" s="50">
        <v>4.75</v>
      </c>
      <c r="U91" s="44">
        <v>8.4422289999999993</v>
      </c>
      <c r="V91" s="50">
        <v>3.3809412972360726</v>
      </c>
      <c r="W91" s="51" t="e">
        <v>#N/A</v>
      </c>
      <c r="X91" s="45">
        <v>1164</v>
      </c>
      <c r="Y91" s="45">
        <v>211</v>
      </c>
      <c r="Z91" s="51">
        <v>2686</v>
      </c>
      <c r="AA91" s="51">
        <v>548585</v>
      </c>
      <c r="AB91" s="51">
        <v>0.85759897828863341</v>
      </c>
      <c r="AC91" s="44">
        <v>46.333335860045167</v>
      </c>
      <c r="AD91" s="44">
        <v>8.1608669999999996</v>
      </c>
      <c r="AE91" s="45" t="e">
        <v>#N/A</v>
      </c>
      <c r="AF91" s="45" t="e">
        <v>#N/A</v>
      </c>
      <c r="AG91" s="45">
        <v>10</v>
      </c>
      <c r="AH91" s="169">
        <v>522.60897854999996</v>
      </c>
    </row>
    <row r="92" spans="1:34" x14ac:dyDescent="0.2">
      <c r="A92" s="43">
        <v>45047</v>
      </c>
      <c r="B92" s="50">
        <v>3.4934497816593746</v>
      </c>
      <c r="C92" s="44">
        <v>3.3574720210664877</v>
      </c>
      <c r="D92" s="44">
        <v>6</v>
      </c>
      <c r="E92" s="44">
        <v>5.3</v>
      </c>
      <c r="F92" s="44">
        <v>946.9</v>
      </c>
      <c r="G92" s="45">
        <v>41630</v>
      </c>
      <c r="H92" s="44">
        <v>-21.185157137447941</v>
      </c>
      <c r="I92" s="45">
        <v>13180</v>
      </c>
      <c r="J92" s="44">
        <v>-20.983213429256597</v>
      </c>
      <c r="K92" s="50">
        <v>2.9123328380386448</v>
      </c>
      <c r="L92" s="44">
        <v>3.5233752614203029</v>
      </c>
      <c r="M92" s="44">
        <v>0</v>
      </c>
      <c r="N92" s="44">
        <v>0.3123373243102634</v>
      </c>
      <c r="O92" s="50">
        <v>71.58</v>
      </c>
      <c r="P92" s="51">
        <v>2.2677999999999998</v>
      </c>
      <c r="Q92" s="44">
        <v>1394.8613681006327</v>
      </c>
      <c r="R92" s="44">
        <v>1.514771668755821</v>
      </c>
      <c r="S92" s="50">
        <v>6.7</v>
      </c>
      <c r="T92" s="50">
        <v>4.75</v>
      </c>
      <c r="U92" s="44">
        <v>8.5706670000000003</v>
      </c>
      <c r="V92" s="50">
        <v>3.4661013211092202</v>
      </c>
      <c r="W92" s="51" t="e">
        <v>#N/A</v>
      </c>
      <c r="X92" s="45">
        <v>2076</v>
      </c>
      <c r="Y92" s="45">
        <v>256</v>
      </c>
      <c r="Z92" s="51">
        <v>3117</v>
      </c>
      <c r="AA92" s="51">
        <v>552412</v>
      </c>
      <c r="AB92" s="51">
        <v>0.85397260273972586</v>
      </c>
      <c r="AC92" s="44">
        <v>38.695339242318141</v>
      </c>
      <c r="AD92" s="44">
        <v>8.4667589999999997</v>
      </c>
      <c r="AE92" s="45" t="e">
        <v>#N/A</v>
      </c>
      <c r="AF92" s="45" t="e">
        <v>#N/A</v>
      </c>
      <c r="AG92" s="45">
        <v>12</v>
      </c>
      <c r="AH92" s="169">
        <v>590.32490079000002</v>
      </c>
    </row>
    <row r="93" spans="1:34" x14ac:dyDescent="0.2">
      <c r="A93" s="43">
        <v>45078</v>
      </c>
      <c r="B93" s="50">
        <v>2.0270270270270174</v>
      </c>
      <c r="C93" s="44">
        <v>2.8122956180510084</v>
      </c>
      <c r="D93" s="44">
        <v>5.8</v>
      </c>
      <c r="E93" s="44">
        <v>5.2</v>
      </c>
      <c r="F93" s="44">
        <v>966</v>
      </c>
      <c r="G93" s="45">
        <v>44790</v>
      </c>
      <c r="H93" s="44">
        <v>-14.392201834862384</v>
      </c>
      <c r="I93" s="45">
        <v>13190</v>
      </c>
      <c r="J93" s="44">
        <v>-17.768079800498747</v>
      </c>
      <c r="K93" s="50">
        <v>3.8277511961722466</v>
      </c>
      <c r="L93" s="44">
        <v>2.3858576054743175</v>
      </c>
      <c r="M93" s="44">
        <v>0.27855153203342198</v>
      </c>
      <c r="N93" s="44">
        <v>1.1340744609415809</v>
      </c>
      <c r="O93" s="50">
        <v>70.25</v>
      </c>
      <c r="P93" s="51">
        <v>2.2038000000000002</v>
      </c>
      <c r="Q93" s="44">
        <v>1400.3468160680457</v>
      </c>
      <c r="R93" s="44">
        <v>1.0528392705147605</v>
      </c>
      <c r="S93" s="50">
        <v>6.95</v>
      </c>
      <c r="T93" s="50">
        <v>5</v>
      </c>
      <c r="U93" s="44">
        <v>8.4469550000000009</v>
      </c>
      <c r="V93" s="50">
        <v>3.4310309099994898</v>
      </c>
      <c r="W93" s="51" t="e">
        <v>#N/A</v>
      </c>
      <c r="X93" s="45">
        <v>1239</v>
      </c>
      <c r="Y93" s="45">
        <v>200</v>
      </c>
      <c r="Z93" s="51">
        <v>3140</v>
      </c>
      <c r="AA93" s="51">
        <v>552122</v>
      </c>
      <c r="AB93" s="51">
        <v>0.79715663874079712</v>
      </c>
      <c r="AC93" s="44">
        <v>32.766673515597383</v>
      </c>
      <c r="AD93" s="44">
        <v>7.8825880000000002</v>
      </c>
      <c r="AE93" s="45" t="e">
        <v>#N/A</v>
      </c>
      <c r="AF93" s="45" t="e">
        <v>#N/A</v>
      </c>
      <c r="AG93" s="45">
        <v>11</v>
      </c>
      <c r="AH93" s="169">
        <v>479.79944751999994</v>
      </c>
    </row>
    <row r="94" spans="1:34" x14ac:dyDescent="0.2">
      <c r="A94" s="43">
        <v>45108</v>
      </c>
      <c r="B94" s="50">
        <v>3.3783783783783772</v>
      </c>
      <c r="C94" s="44">
        <v>3.2658393207054104</v>
      </c>
      <c r="D94" s="44">
        <v>6.1</v>
      </c>
      <c r="E94" s="44">
        <v>5.4</v>
      </c>
      <c r="F94" s="44">
        <v>977.5</v>
      </c>
      <c r="G94" s="45">
        <v>45230</v>
      </c>
      <c r="H94" s="44">
        <v>-10.630310215372452</v>
      </c>
      <c r="I94" s="45">
        <v>14120</v>
      </c>
      <c r="J94" s="44">
        <v>-8.7855297157622747</v>
      </c>
      <c r="K94" s="50">
        <v>6.0476481368356705</v>
      </c>
      <c r="L94" s="44">
        <v>4.2872073248358955</v>
      </c>
      <c r="M94" s="44">
        <v>0.56338028169014009</v>
      </c>
      <c r="N94" s="44">
        <v>0.40268456375840422</v>
      </c>
      <c r="O94" s="50">
        <v>76.069999999999993</v>
      </c>
      <c r="P94" s="51">
        <v>2.1972999999999998</v>
      </c>
      <c r="Q94" s="44">
        <v>1407.7345794163741</v>
      </c>
      <c r="R94" s="44">
        <v>0.88137116446269648</v>
      </c>
      <c r="S94" s="50">
        <v>7.2</v>
      </c>
      <c r="T94" s="50">
        <v>5.25</v>
      </c>
      <c r="U94" s="44">
        <v>8.4147449999999999</v>
      </c>
      <c r="V94" s="50">
        <v>3.3951194891920076</v>
      </c>
      <c r="W94" s="51" t="e">
        <v>#N/A</v>
      </c>
      <c r="X94" s="45">
        <v>1621</v>
      </c>
      <c r="Y94" s="45">
        <v>173</v>
      </c>
      <c r="Z94" s="51">
        <v>2644</v>
      </c>
      <c r="AA94" s="51">
        <v>539730</v>
      </c>
      <c r="AB94" s="51">
        <v>0.81429011395133966</v>
      </c>
      <c r="AC94" s="44">
        <v>36.139467949985821</v>
      </c>
      <c r="AD94" s="44">
        <v>8.1974490000000007</v>
      </c>
      <c r="AE94" s="45" t="e">
        <v>#N/A</v>
      </c>
      <c r="AF94" s="45" t="e">
        <v>#N/A</v>
      </c>
      <c r="AG94" s="45">
        <v>12</v>
      </c>
      <c r="AH94" s="169">
        <v>456.31844507</v>
      </c>
    </row>
    <row r="95" spans="1:34" x14ac:dyDescent="0.2">
      <c r="A95" s="43">
        <v>45139</v>
      </c>
      <c r="B95" s="50">
        <v>4.8327137546468224</v>
      </c>
      <c r="C95" s="44">
        <v>3.997378768020976</v>
      </c>
      <c r="D95" s="44">
        <v>6</v>
      </c>
      <c r="E95" s="44">
        <v>5.8</v>
      </c>
      <c r="F95" s="44">
        <v>990.7</v>
      </c>
      <c r="G95" s="45">
        <v>47430</v>
      </c>
      <c r="H95" s="44">
        <v>-5.7619709914563888</v>
      </c>
      <c r="I95" s="45">
        <v>14700</v>
      </c>
      <c r="J95" s="44">
        <v>-3.0343007915567322</v>
      </c>
      <c r="K95" s="50">
        <v>4.5590881823635243</v>
      </c>
      <c r="L95" s="44">
        <v>0.83646663243501784</v>
      </c>
      <c r="M95" s="44">
        <v>1.9774011299435124</v>
      </c>
      <c r="N95" s="44">
        <v>1.5612161051766549</v>
      </c>
      <c r="O95" s="50">
        <v>81.39</v>
      </c>
      <c r="P95" s="51">
        <v>2.5137</v>
      </c>
      <c r="Q95" s="44">
        <v>1413.9730328919927</v>
      </c>
      <c r="R95" s="44">
        <v>0.60956989070348744</v>
      </c>
      <c r="S95" s="50">
        <v>7.2</v>
      </c>
      <c r="T95" s="50">
        <v>5.25</v>
      </c>
      <c r="U95" s="44">
        <v>8.4731360000000002</v>
      </c>
      <c r="V95" s="50">
        <v>3.4753646250905357</v>
      </c>
      <c r="W95" s="51" t="e">
        <v>#N/A</v>
      </c>
      <c r="X95" s="45">
        <v>1680</v>
      </c>
      <c r="Y95" s="45">
        <v>220</v>
      </c>
      <c r="Z95" s="51">
        <v>2716</v>
      </c>
      <c r="AA95" s="51">
        <v>522750</v>
      </c>
      <c r="AB95" s="51">
        <v>0.86832853946947908</v>
      </c>
      <c r="AC95" s="44">
        <v>39.333881741739937</v>
      </c>
      <c r="AD95" s="44">
        <v>8.7108489999999996</v>
      </c>
      <c r="AE95" s="45" t="e">
        <v>#N/A</v>
      </c>
      <c r="AF95" s="45" t="e">
        <v>#N/A</v>
      </c>
      <c r="AG95" s="45">
        <v>8</v>
      </c>
      <c r="AH95" s="169">
        <v>773.80298334000008</v>
      </c>
    </row>
    <row r="96" spans="1:34" x14ac:dyDescent="0.2">
      <c r="A96" s="43">
        <v>45170</v>
      </c>
      <c r="B96" s="50">
        <v>4.3990086741016121</v>
      </c>
      <c r="C96" s="44">
        <v>3.7982973149967236</v>
      </c>
      <c r="D96" s="44">
        <v>6</v>
      </c>
      <c r="E96" s="44">
        <v>5.8</v>
      </c>
      <c r="F96" s="44">
        <v>983.4</v>
      </c>
      <c r="G96" s="45">
        <v>47840</v>
      </c>
      <c r="H96" s="44">
        <v>6.274837900019925E-2</v>
      </c>
      <c r="I96" s="45">
        <v>15430</v>
      </c>
      <c r="J96" s="44">
        <v>4.397834912043308</v>
      </c>
      <c r="K96" s="50">
        <v>5.7304038004750479</v>
      </c>
      <c r="L96" s="44">
        <v>2.8786129102442048</v>
      </c>
      <c r="M96" s="44">
        <v>2.7932960893854775</v>
      </c>
      <c r="N96" s="44">
        <v>1.7471433837080719</v>
      </c>
      <c r="O96" s="50">
        <v>89.43</v>
      </c>
      <c r="P96" s="51">
        <v>2.5160999999999998</v>
      </c>
      <c r="Q96" s="44">
        <v>1420.2634486260933</v>
      </c>
      <c r="R96" s="44">
        <v>0.38394029967874221</v>
      </c>
      <c r="S96" s="50">
        <v>7.2</v>
      </c>
      <c r="T96" s="50">
        <v>5.25</v>
      </c>
      <c r="U96" s="44">
        <v>8.5323720000000005</v>
      </c>
      <c r="V96" s="50">
        <v>3.4814038883747793</v>
      </c>
      <c r="W96" s="51" t="e">
        <v>#N/A</v>
      </c>
      <c r="X96" s="45">
        <v>2734</v>
      </c>
      <c r="Y96" s="45">
        <v>234</v>
      </c>
      <c r="Z96" s="51">
        <v>2430</v>
      </c>
      <c r="AA96" s="51">
        <v>548687</v>
      </c>
      <c r="AB96" s="51">
        <v>0.76214352867439672</v>
      </c>
      <c r="AC96" s="44">
        <v>39.528530636016448</v>
      </c>
      <c r="AD96" s="44">
        <v>9.1721869999999992</v>
      </c>
      <c r="AE96" s="45" t="e">
        <v>#N/A</v>
      </c>
      <c r="AF96" s="45" t="e">
        <v>#N/A</v>
      </c>
      <c r="AG96" s="45">
        <v>10</v>
      </c>
      <c r="AH96" s="169">
        <v>529.15627608000011</v>
      </c>
    </row>
    <row r="97" spans="1:34" x14ac:dyDescent="0.2">
      <c r="A97" s="43">
        <v>45200</v>
      </c>
      <c r="B97" s="50">
        <v>2.7607361963190247</v>
      </c>
      <c r="C97" s="44">
        <v>3.1209362808842567</v>
      </c>
      <c r="D97" s="44">
        <v>5.5</v>
      </c>
      <c r="E97" s="44">
        <v>5.6</v>
      </c>
      <c r="F97" s="44">
        <v>975.6</v>
      </c>
      <c r="G97" s="45">
        <v>48430</v>
      </c>
      <c r="H97" s="44">
        <v>3.7267080745341685</v>
      </c>
      <c r="I97" s="45">
        <v>16040</v>
      </c>
      <c r="J97" s="44">
        <v>10.392291810048171</v>
      </c>
      <c r="K97" s="50">
        <v>2.8177282066333964</v>
      </c>
      <c r="L97" s="44">
        <v>2.5379146777327222</v>
      </c>
      <c r="M97" s="44">
        <v>2.1917808219177992</v>
      </c>
      <c r="N97" s="44">
        <v>1.5460550192349487</v>
      </c>
      <c r="O97" s="50">
        <v>85.64</v>
      </c>
      <c r="P97" s="51">
        <v>2.3439999999999999</v>
      </c>
      <c r="Q97" s="44">
        <v>1425.5848027060188</v>
      </c>
      <c r="R97" s="44">
        <v>0.650686841188719</v>
      </c>
      <c r="S97" s="50">
        <v>7.2</v>
      </c>
      <c r="T97" s="50">
        <v>5.25</v>
      </c>
      <c r="U97" s="44">
        <v>8.4984059999999992</v>
      </c>
      <c r="V97" s="50">
        <v>3.5457939822541054</v>
      </c>
      <c r="W97" s="51" t="e">
        <v>#N/A</v>
      </c>
      <c r="X97" s="45">
        <v>2137</v>
      </c>
      <c r="Y97" s="45">
        <v>212</v>
      </c>
      <c r="Z97" s="51">
        <v>2169</v>
      </c>
      <c r="AA97" s="51">
        <v>546085</v>
      </c>
      <c r="AB97" s="51">
        <v>0.80812220566318926</v>
      </c>
      <c r="AC97" s="44">
        <v>39.185402916554615</v>
      </c>
      <c r="AD97" s="44">
        <v>8.6593280000000004</v>
      </c>
      <c r="AE97" s="45" t="e">
        <v>#N/A</v>
      </c>
      <c r="AF97" s="45" t="e">
        <v>#N/A</v>
      </c>
      <c r="AG97" s="45">
        <v>12</v>
      </c>
      <c r="AH97" s="169">
        <v>460.60861946</v>
      </c>
    </row>
    <row r="98" spans="1:34" x14ac:dyDescent="0.2">
      <c r="A98" s="43">
        <v>45231</v>
      </c>
      <c r="B98" s="50">
        <v>2.9429797670140978</v>
      </c>
      <c r="C98" s="44">
        <v>3.1168831168831179</v>
      </c>
      <c r="D98" s="44">
        <v>5.4</v>
      </c>
      <c r="E98" s="44">
        <v>5.3</v>
      </c>
      <c r="F98" s="44">
        <v>965.2</v>
      </c>
      <c r="G98" s="45">
        <v>50910</v>
      </c>
      <c r="H98" s="44">
        <v>13.233985765124556</v>
      </c>
      <c r="I98" s="45">
        <v>15990</v>
      </c>
      <c r="J98" s="44">
        <v>11.974789915966388</v>
      </c>
      <c r="K98" s="50">
        <v>4.1739638061879747</v>
      </c>
      <c r="L98" s="44">
        <v>1.1659006654550552</v>
      </c>
      <c r="M98" s="44">
        <v>1.3550135501354976</v>
      </c>
      <c r="N98" s="44">
        <v>0.75675675675674903</v>
      </c>
      <c r="O98" s="50">
        <v>77.69</v>
      </c>
      <c r="P98" s="51">
        <v>2.5798000000000001</v>
      </c>
      <c r="Q98" s="44">
        <v>1430.8577519836188</v>
      </c>
      <c r="R98" s="44">
        <v>0.88260135907172188</v>
      </c>
      <c r="S98" s="50">
        <v>7.2</v>
      </c>
      <c r="T98" s="50">
        <v>5.25</v>
      </c>
      <c r="U98" s="44">
        <v>8.5380640000000003</v>
      </c>
      <c r="V98" s="50">
        <v>3.4817498062114729</v>
      </c>
      <c r="W98" s="51" t="e">
        <v>#N/A</v>
      </c>
      <c r="X98" s="45">
        <v>1808</v>
      </c>
      <c r="Y98" s="45">
        <v>237</v>
      </c>
      <c r="Z98" s="51">
        <v>1783</v>
      </c>
      <c r="AA98" s="51">
        <v>539887</v>
      </c>
      <c r="AB98" s="51">
        <v>0.80152671755725191</v>
      </c>
      <c r="AC98" s="44">
        <v>35.772855099106039</v>
      </c>
      <c r="AD98" s="44">
        <v>8.7455970000000001</v>
      </c>
      <c r="AE98" s="45" t="e">
        <v>#N/A</v>
      </c>
      <c r="AF98" s="45" t="e">
        <v>#N/A</v>
      </c>
      <c r="AG98" s="45">
        <v>16</v>
      </c>
      <c r="AH98" s="169">
        <v>516.6306328899999</v>
      </c>
    </row>
    <row r="99" spans="1:34" x14ac:dyDescent="0.2">
      <c r="A99" s="43">
        <v>45261</v>
      </c>
      <c r="B99" s="50">
        <v>3.8817005545286332</v>
      </c>
      <c r="C99" s="44">
        <v>3.3964728935336419</v>
      </c>
      <c r="D99" s="44">
        <v>5.2</v>
      </c>
      <c r="E99" s="44">
        <v>5.3</v>
      </c>
      <c r="F99" s="44">
        <v>965</v>
      </c>
      <c r="G99" s="45">
        <v>52210</v>
      </c>
      <c r="H99" s="44">
        <v>18.686065014776077</v>
      </c>
      <c r="I99" s="45">
        <v>16390</v>
      </c>
      <c r="J99" s="44">
        <v>16.07648725212465</v>
      </c>
      <c r="K99" s="50">
        <v>4.6654929577464976</v>
      </c>
      <c r="L99" s="44">
        <v>1.2807515824019955</v>
      </c>
      <c r="M99" s="44">
        <v>-0.53908355795149188</v>
      </c>
      <c r="N99" s="44">
        <v>-0.66819945394452906</v>
      </c>
      <c r="O99" s="50">
        <v>71.900000000000006</v>
      </c>
      <c r="P99" s="51">
        <v>2.3090000000000002</v>
      </c>
      <c r="Q99" s="44">
        <v>1436.8707066790346</v>
      </c>
      <c r="R99" s="44">
        <v>1.0345752177709278</v>
      </c>
      <c r="S99" s="50">
        <v>7.2</v>
      </c>
      <c r="T99" s="50">
        <v>5.25</v>
      </c>
      <c r="U99" s="44">
        <v>8.5948550000000008</v>
      </c>
      <c r="V99" s="50">
        <v>3.4517585728296898</v>
      </c>
      <c r="W99" s="51" t="e">
        <v>#N/A</v>
      </c>
      <c r="X99" s="45">
        <v>1493</v>
      </c>
      <c r="Y99" s="45">
        <v>174</v>
      </c>
      <c r="Z99" s="51">
        <v>1365</v>
      </c>
      <c r="AA99" s="51">
        <v>540346</v>
      </c>
      <c r="AB99" s="51">
        <v>1.0945512820512822</v>
      </c>
      <c r="AC99" s="44">
        <v>32.50492035370786</v>
      </c>
      <c r="AD99" s="44">
        <v>8.806737</v>
      </c>
      <c r="AE99" s="45" t="e">
        <v>#N/A</v>
      </c>
      <c r="AF99" s="45" t="e">
        <v>#N/A</v>
      </c>
      <c r="AG99" s="45">
        <v>12</v>
      </c>
      <c r="AH99" s="169">
        <v>441.99123431999999</v>
      </c>
    </row>
    <row r="100" spans="1:34" x14ac:dyDescent="0.2">
      <c r="A100" s="43">
        <v>45292</v>
      </c>
      <c r="B100" s="50">
        <v>4.1358024691357853</v>
      </c>
      <c r="C100" s="44">
        <v>2.8589993502274202</v>
      </c>
      <c r="D100" s="44">
        <v>5.7</v>
      </c>
      <c r="E100" s="44">
        <v>5.6</v>
      </c>
      <c r="F100" s="44">
        <v>968.5</v>
      </c>
      <c r="G100" s="45">
        <v>54010</v>
      </c>
      <c r="H100" s="44">
        <v>27.743614001892158</v>
      </c>
      <c r="I100" s="45">
        <v>17190</v>
      </c>
      <c r="J100" s="44">
        <v>31.321619556913681</v>
      </c>
      <c r="K100" s="50">
        <v>4.1128084606345539</v>
      </c>
      <c r="L100" s="44">
        <v>2.0140637153370555</v>
      </c>
      <c r="M100" s="44">
        <v>0.27173913043478937</v>
      </c>
      <c r="N100" s="44">
        <v>0.17459624618070269</v>
      </c>
      <c r="O100" s="50">
        <v>74.150000000000006</v>
      </c>
      <c r="P100" s="51">
        <v>2.9460000000000002</v>
      </c>
      <c r="Q100" s="44">
        <v>1442.4711905109375</v>
      </c>
      <c r="R100" s="44">
        <v>0.93047071996212871</v>
      </c>
      <c r="S100" s="50">
        <v>7.2</v>
      </c>
      <c r="T100" s="50">
        <v>5.25</v>
      </c>
      <c r="U100" s="44">
        <v>8.5456249999999994</v>
      </c>
      <c r="V100" s="50">
        <v>3.4755977890008931</v>
      </c>
      <c r="W100" s="51" t="e">
        <v>#N/A</v>
      </c>
      <c r="X100" s="45">
        <v>1951</v>
      </c>
      <c r="Y100" s="45">
        <v>192</v>
      </c>
      <c r="Z100" s="51">
        <v>1649</v>
      </c>
      <c r="AA100" s="51">
        <v>569389</v>
      </c>
      <c r="AB100" s="51">
        <v>0.77211043518951816</v>
      </c>
      <c r="AC100" s="44">
        <v>33.594249426080907</v>
      </c>
      <c r="AD100" s="44">
        <v>8.4793939999999992</v>
      </c>
      <c r="AE100" s="45" t="e">
        <v>#N/A</v>
      </c>
      <c r="AF100" s="45" t="e">
        <v>#N/A</v>
      </c>
      <c r="AG100" s="45">
        <v>17</v>
      </c>
      <c r="AH100" s="169">
        <v>446.17613766999995</v>
      </c>
    </row>
    <row r="101" spans="1:34" x14ac:dyDescent="0.2">
      <c r="A101" s="43">
        <v>45323</v>
      </c>
      <c r="B101" s="50">
        <v>5.139318885448918</v>
      </c>
      <c r="C101" s="44">
        <v>2.7831715210355989</v>
      </c>
      <c r="D101" s="44">
        <v>6.3</v>
      </c>
      <c r="E101" s="44">
        <v>5.8</v>
      </c>
      <c r="F101" s="44">
        <v>963.6</v>
      </c>
      <c r="G101" s="45" t="e">
        <v>#N/A</v>
      </c>
      <c r="H101" s="44" t="e">
        <v>#N/A</v>
      </c>
      <c r="I101" s="45" t="e">
        <v>#N/A</v>
      </c>
      <c r="J101" s="44" t="e">
        <v>#N/A</v>
      </c>
      <c r="K101" s="50">
        <v>3.6673404562517886</v>
      </c>
      <c r="L101" s="44" t="e">
        <v>#N/A</v>
      </c>
      <c r="M101" s="44">
        <v>1.3698630136986356</v>
      </c>
      <c r="N101" s="44">
        <v>1.3913427561837333</v>
      </c>
      <c r="O101" s="50">
        <v>77.25</v>
      </c>
      <c r="P101" s="51">
        <v>2.0139999999999998</v>
      </c>
      <c r="Q101" s="44">
        <v>1448.7478926643419</v>
      </c>
      <c r="R101" s="44" t="e">
        <v>#N/A</v>
      </c>
      <c r="S101" s="50">
        <v>7.2</v>
      </c>
      <c r="T101" s="50">
        <v>5.25</v>
      </c>
      <c r="U101" s="44" t="e">
        <v>#N/A</v>
      </c>
      <c r="V101" s="50" t="e">
        <v>#N/A</v>
      </c>
      <c r="W101" s="51" t="e">
        <v>#N/A</v>
      </c>
      <c r="X101" s="45">
        <v>1674</v>
      </c>
      <c r="Y101" s="45">
        <v>203</v>
      </c>
      <c r="Z101" s="51">
        <v>2135</v>
      </c>
      <c r="AA101" s="51">
        <v>583252</v>
      </c>
      <c r="AB101" s="51">
        <v>0.78753227591294728</v>
      </c>
      <c r="AC101" s="44">
        <v>36.395575356513852</v>
      </c>
      <c r="AD101" s="44">
        <v>8.8283070000000006</v>
      </c>
      <c r="AE101" s="45" t="e">
        <v>#N/A</v>
      </c>
      <c r="AF101" s="45" t="e">
        <v>#N/A</v>
      </c>
      <c r="AG101" s="45">
        <v>21</v>
      </c>
      <c r="AH101" s="169">
        <v>659.40177079</v>
      </c>
    </row>
    <row r="102" spans="1:34" x14ac:dyDescent="0.2">
      <c r="A102" s="43">
        <v>45352</v>
      </c>
      <c r="B102" s="50">
        <v>4.2305334150827711</v>
      </c>
      <c r="C102" s="44">
        <v>2.8976175144880933</v>
      </c>
      <c r="D102" s="44">
        <v>7</v>
      </c>
      <c r="E102" s="44">
        <v>6.2</v>
      </c>
      <c r="F102" s="44">
        <v>971.2</v>
      </c>
      <c r="G102" s="45" t="e">
        <v>#N/A</v>
      </c>
      <c r="H102" s="44" t="e">
        <v>#N/A</v>
      </c>
      <c r="I102" s="45" t="e">
        <v>#N/A</v>
      </c>
      <c r="J102" s="44" t="e">
        <v>#N/A</v>
      </c>
      <c r="K102" s="50">
        <v>4.5836959675079836</v>
      </c>
      <c r="L102" s="44" t="e">
        <v>#N/A</v>
      </c>
      <c r="M102" s="44">
        <v>3.8674033149171283</v>
      </c>
      <c r="N102" s="44">
        <v>3.8567698619917934</v>
      </c>
      <c r="O102" s="50">
        <v>81.28</v>
      </c>
      <c r="P102" s="51">
        <v>1.7601</v>
      </c>
      <c r="Q102" s="44">
        <v>1454.921420321986</v>
      </c>
      <c r="R102" s="44" t="e">
        <v>#N/A</v>
      </c>
      <c r="S102" s="50">
        <v>7.2</v>
      </c>
      <c r="T102" s="50">
        <v>5.25</v>
      </c>
      <c r="U102" s="44" t="e">
        <v>#N/A</v>
      </c>
      <c r="V102" s="50" t="e">
        <v>#N/A</v>
      </c>
      <c r="W102" s="51" t="e">
        <v>#N/A</v>
      </c>
      <c r="X102" s="45" t="e">
        <v>#N/A</v>
      </c>
      <c r="Y102" s="45" t="e">
        <v>#N/A</v>
      </c>
      <c r="Z102" s="51">
        <v>2664</v>
      </c>
      <c r="AA102" s="51">
        <v>596193</v>
      </c>
      <c r="AB102" s="51">
        <v>0.83984867591424972</v>
      </c>
      <c r="AC102" s="44" t="e">
        <v>#N/A</v>
      </c>
      <c r="AD102" s="44" t="e">
        <v>#N/A</v>
      </c>
      <c r="AE102" s="45" t="e">
        <v>#N/A</v>
      </c>
      <c r="AF102" s="45" t="e">
        <v>#N/A</v>
      </c>
      <c r="AG102" s="45" t="e">
        <v>#N/A</v>
      </c>
      <c r="AH102" s="169">
        <v>661.91009249000001</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Uy, Mark angelo</cp:lastModifiedBy>
  <dcterms:created xsi:type="dcterms:W3CDTF">2018-05-03T16:31:57Z</dcterms:created>
  <dcterms:modified xsi:type="dcterms:W3CDTF">2024-04-16T19:55:58Z</dcterms:modified>
</cp:coreProperties>
</file>