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A9EEAC8A-8A8E-45B9-9731-EFC1F0159D74}" xr6:coauthVersionLast="31" xr6:coauthVersionMax="31" xr10:uidLastSave="{00000000-0000-0000-0000-000000000000}"/>
  <workbookProtection workbookAlgorithmName="SHA-512" workbookHashValue="e4P1pu2D5NiWbpBIg3ZfST7XVtMAeQPBVtUPatT0HFpAyYym6khqjN0n71EVnC06/0L4LNqoygpB2sXwpZDkZg==" workbookSaltValue="aC+SXKmJPNV66Bc4DMl+zA=="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dXdata!$A$16:$AH$48</definedName>
    <definedName name="DATA" localSheetId="3">'dXdata - Annual'!$F$12:$I$46</definedName>
    <definedName name="DATA" localSheetId="2">'dXdata - Monthly'!$F$12:$AL$46</definedName>
    <definedName name="DATES" localSheetId="5">dXdata!$A$16:$A$48</definedName>
    <definedName name="DATES" localSheetId="3">'dXdata - Annual'!$F$12:$I$12</definedName>
    <definedName name="DATES" localSheetId="2">'dXdata - Monthly'!$F$12:$AL$12</definedName>
    <definedName name="IDS" localSheetId="5">dXdata!$B$7:$AH$7</definedName>
    <definedName name="IDS" localSheetId="3">'dXdata - Annual'!$B$7:$AH$7</definedName>
    <definedName name="IDS" localSheetId="2">'dXdata - Monthly'!$B$7:$AH$7</definedName>
    <definedName name="OBS" localSheetId="5">dXdata!$B$16:$AH$48</definedName>
    <definedName name="OBS" localSheetId="3">'dXdata - Annual'!$F$13:$I$46</definedName>
    <definedName name="OBS" localSheetId="2">'dXdata - Monthly'!$F$13:$AL$46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6" i="1" l="1"/>
  <c r="AN36" i="1"/>
  <c r="AO36" i="1"/>
  <c r="AM37" i="1"/>
  <c r="AN37" i="1"/>
  <c r="AO37" i="1"/>
  <c r="AM38" i="1"/>
  <c r="AN38" i="1"/>
  <c r="AO38" i="1"/>
  <c r="AM39" i="1"/>
  <c r="AN39" i="1"/>
  <c r="AO39" i="1"/>
  <c r="AM40" i="1"/>
  <c r="AN40" i="1"/>
  <c r="AO40" i="1"/>
  <c r="AM41" i="1"/>
  <c r="AN41" i="1"/>
  <c r="AO41" i="1"/>
  <c r="AM28" i="1"/>
  <c r="AN28" i="1"/>
  <c r="AO28" i="1"/>
  <c r="AM29" i="1"/>
  <c r="AN29" i="1"/>
  <c r="AO29" i="1"/>
  <c r="AM30" i="1"/>
  <c r="AN30" i="1"/>
  <c r="AO30" i="1"/>
  <c r="AM31" i="1"/>
  <c r="AN31" i="1"/>
  <c r="AO31" i="1"/>
  <c r="AM32" i="1"/>
  <c r="AN32" i="1"/>
  <c r="AO32" i="1"/>
  <c r="AM33" i="1"/>
  <c r="AN33" i="1"/>
  <c r="AO33" i="1"/>
  <c r="AM34" i="1"/>
  <c r="AN34" i="1"/>
  <c r="AO34" i="1"/>
  <c r="AM24" i="1"/>
  <c r="AN24" i="1"/>
  <c r="AO24" i="1"/>
  <c r="AM25" i="1"/>
  <c r="AN25" i="1"/>
  <c r="AO25" i="1"/>
  <c r="AM26" i="1"/>
  <c r="AN26" i="1"/>
  <c r="AO26" i="1"/>
  <c r="AM17" i="1"/>
  <c r="AN17" i="1"/>
  <c r="AO17" i="1"/>
  <c r="AM18" i="1"/>
  <c r="AN18" i="1"/>
  <c r="AO18" i="1"/>
  <c r="AM19" i="1"/>
  <c r="AN19" i="1"/>
  <c r="AO19" i="1"/>
  <c r="AM20" i="1"/>
  <c r="AN20" i="1"/>
  <c r="AO20" i="1"/>
  <c r="AM21" i="1"/>
  <c r="AN21" i="1"/>
  <c r="AO21" i="1"/>
  <c r="AM22" i="1"/>
  <c r="AN22" i="1"/>
  <c r="AO22" i="1"/>
  <c r="AM14" i="1"/>
  <c r="AN14" i="1"/>
  <c r="AO14" i="1"/>
  <c r="AM15" i="1"/>
  <c r="AN15" i="1"/>
  <c r="AO15" i="1"/>
  <c r="AM5" i="1"/>
  <c r="AN5" i="1"/>
  <c r="AO5" i="1"/>
  <c r="AM6" i="1"/>
  <c r="AN6" i="1"/>
  <c r="AO6" i="1"/>
  <c r="AM7" i="1"/>
  <c r="AN7" i="1"/>
  <c r="AO7" i="1"/>
  <c r="AM8" i="1"/>
  <c r="AN8" i="1"/>
  <c r="AO8" i="1"/>
  <c r="AM9" i="1"/>
  <c r="AN9" i="1"/>
  <c r="AO9" i="1"/>
  <c r="AM10" i="1"/>
  <c r="AN10" i="1"/>
  <c r="AO10" i="1"/>
  <c r="AM11" i="1"/>
  <c r="AN11" i="1"/>
  <c r="AO11" i="1"/>
  <c r="AM12" i="1"/>
  <c r="AN12" i="1"/>
  <c r="AO12" i="1"/>
  <c r="AL32" i="1" l="1"/>
  <c r="AK32" i="1"/>
  <c r="AH38" i="1"/>
  <c r="AH39" i="1"/>
  <c r="AL36" i="1" l="1"/>
  <c r="AL37" i="1"/>
  <c r="AL38" i="1"/>
  <c r="AL39" i="1"/>
  <c r="AL40" i="1"/>
  <c r="AL41" i="1"/>
  <c r="AL28" i="1"/>
  <c r="AL29" i="1"/>
  <c r="AL30" i="1"/>
  <c r="AL31" i="1"/>
  <c r="AL33" i="1"/>
  <c r="AL34" i="1"/>
  <c r="AL24" i="1"/>
  <c r="AL25" i="1"/>
  <c r="AL26" i="1"/>
  <c r="AL17" i="1"/>
  <c r="AL18" i="1"/>
  <c r="AL19" i="1"/>
  <c r="AL20" i="1"/>
  <c r="AL21" i="1"/>
  <c r="AL22" i="1"/>
  <c r="AL14" i="1"/>
  <c r="AL15" i="1"/>
  <c r="AL5" i="1"/>
  <c r="AL6" i="1"/>
  <c r="AL7" i="1"/>
  <c r="AL8" i="1"/>
  <c r="AL9" i="1"/>
  <c r="AL10" i="1"/>
  <c r="AL11" i="1"/>
  <c r="AL12" i="1"/>
  <c r="AK36" i="1" l="1"/>
  <c r="AK37" i="1"/>
  <c r="AK38" i="1"/>
  <c r="AK39" i="1"/>
  <c r="AK40" i="1"/>
  <c r="AK41" i="1"/>
  <c r="AK28" i="1"/>
  <c r="AK29" i="1"/>
  <c r="AK30" i="1"/>
  <c r="AK31" i="1"/>
  <c r="AK33" i="1"/>
  <c r="AK34" i="1"/>
  <c r="AK24" i="1"/>
  <c r="AK25" i="1"/>
  <c r="AK26" i="1"/>
  <c r="AK17" i="1"/>
  <c r="AK18" i="1"/>
  <c r="AK19" i="1"/>
  <c r="AK20" i="1"/>
  <c r="AK21" i="1"/>
  <c r="AK22" i="1"/>
  <c r="AK14" i="1"/>
  <c r="AK15" i="1"/>
  <c r="AK5" i="1"/>
  <c r="AK6" i="1"/>
  <c r="AK7" i="1"/>
  <c r="AK8" i="1"/>
  <c r="AK9" i="1"/>
  <c r="AK10" i="1"/>
  <c r="AK11" i="1"/>
  <c r="AK12" i="1"/>
  <c r="AI36" i="1" l="1"/>
  <c r="AJ36" i="1"/>
  <c r="AI37" i="1"/>
  <c r="AJ37" i="1"/>
  <c r="AI38" i="1"/>
  <c r="AJ38" i="1"/>
  <c r="AI39" i="1"/>
  <c r="AJ39" i="1"/>
  <c r="AI40" i="1"/>
  <c r="AJ40" i="1"/>
  <c r="AI41" i="1"/>
  <c r="AJ41" i="1"/>
  <c r="AI28" i="1"/>
  <c r="AJ28" i="1"/>
  <c r="AI29" i="1"/>
  <c r="AJ29" i="1"/>
  <c r="AI30" i="1"/>
  <c r="AJ30" i="1"/>
  <c r="AI31" i="1"/>
  <c r="AJ31" i="1"/>
  <c r="AI32" i="1"/>
  <c r="AJ32" i="1"/>
  <c r="AI33" i="1"/>
  <c r="AJ33" i="1"/>
  <c r="AI34" i="1"/>
  <c r="AJ34" i="1"/>
  <c r="AJ24" i="1"/>
  <c r="AJ25" i="1"/>
  <c r="AJ26" i="1"/>
  <c r="AJ17" i="1"/>
  <c r="AJ18" i="1"/>
  <c r="AJ19" i="1"/>
  <c r="AJ20" i="1"/>
  <c r="AJ21" i="1"/>
  <c r="AJ22" i="1"/>
  <c r="AJ5" i="1"/>
  <c r="AJ6" i="1"/>
  <c r="AJ7" i="1"/>
  <c r="AJ8" i="1"/>
  <c r="AJ9" i="1"/>
  <c r="AJ10" i="1"/>
  <c r="AJ11" i="1"/>
  <c r="AJ12" i="1"/>
  <c r="AJ14" i="1" l="1"/>
  <c r="AJ15" i="1"/>
  <c r="AI15" i="1" l="1"/>
  <c r="AH36" i="1" l="1"/>
  <c r="AH37" i="1"/>
  <c r="AH40" i="1"/>
  <c r="AH41" i="1"/>
  <c r="AH28" i="1"/>
  <c r="AH29" i="1"/>
  <c r="AH30" i="1"/>
  <c r="AH31" i="1"/>
  <c r="AH32" i="1"/>
  <c r="AH33" i="1"/>
  <c r="AH34" i="1"/>
  <c r="AH24" i="1"/>
  <c r="AI24" i="1"/>
  <c r="AH25" i="1"/>
  <c r="AI25" i="1"/>
  <c r="AH26" i="1"/>
  <c r="AI26" i="1"/>
  <c r="AH17" i="1"/>
  <c r="AI17" i="1"/>
  <c r="AH18" i="1"/>
  <c r="AI18" i="1"/>
  <c r="AH19" i="1"/>
  <c r="AI19" i="1"/>
  <c r="AH20" i="1"/>
  <c r="AI20" i="1"/>
  <c r="AH21" i="1"/>
  <c r="AI21" i="1"/>
  <c r="AH22" i="1"/>
  <c r="AI22" i="1"/>
  <c r="AH14" i="1"/>
  <c r="AI14" i="1"/>
  <c r="AH15" i="1"/>
  <c r="AH5" i="1"/>
  <c r="AI5" i="1"/>
  <c r="AH6" i="1"/>
  <c r="AI6" i="1"/>
  <c r="AH7" i="1"/>
  <c r="AI7" i="1"/>
  <c r="AH8" i="1"/>
  <c r="AI8" i="1"/>
  <c r="AH9" i="1"/>
  <c r="AI9" i="1"/>
  <c r="AH10" i="1"/>
  <c r="AI10" i="1"/>
  <c r="AH11" i="1"/>
  <c r="AI11" i="1"/>
  <c r="AH12" i="1"/>
  <c r="AI12" i="1"/>
  <c r="AG36" i="1" l="1"/>
  <c r="AG37" i="1"/>
  <c r="AG38" i="1"/>
  <c r="AG39" i="1"/>
  <c r="AG40" i="1"/>
  <c r="AG41"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40" i="1"/>
  <c r="AF41"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40" i="1"/>
  <c r="H28" i="1"/>
  <c r="H29" i="1"/>
  <c r="H24" i="1"/>
  <c r="H20" i="1"/>
  <c r="H8" i="1"/>
  <c r="H9" i="1"/>
  <c r="H10" i="1"/>
  <c r="H11" i="1"/>
  <c r="AE38" i="1" l="1"/>
  <c r="AE39" i="1"/>
  <c r="AE40" i="1"/>
  <c r="AE41" i="1"/>
  <c r="AE30" i="1"/>
  <c r="AE31" i="1"/>
  <c r="AE32" i="1"/>
  <c r="AE33" i="1"/>
  <c r="AE34" i="1"/>
  <c r="AE25" i="1"/>
  <c r="AE26" i="1"/>
  <c r="AE17" i="1"/>
  <c r="AE18" i="1"/>
  <c r="AE19" i="1"/>
  <c r="AE21" i="1"/>
  <c r="AE22" i="1"/>
  <c r="AE14" i="1"/>
  <c r="AE15" i="1"/>
  <c r="AE5" i="1"/>
  <c r="AE6" i="1"/>
  <c r="AE7" i="1"/>
  <c r="AE12" i="1"/>
  <c r="G36" i="1" l="1"/>
  <c r="G37" i="1"/>
  <c r="G38" i="1"/>
  <c r="H38" i="1"/>
  <c r="G39" i="1"/>
  <c r="H39" i="1"/>
  <c r="G40" i="1"/>
  <c r="G41" i="1"/>
  <c r="H41"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41" i="1"/>
  <c r="F40" i="1"/>
  <c r="F39" i="1"/>
  <c r="F38" i="1"/>
  <c r="F37" i="1"/>
  <c r="F36" i="1"/>
  <c r="F34" i="1"/>
  <c r="F33" i="1"/>
  <c r="F32" i="1"/>
  <c r="F31" i="1"/>
  <c r="F30" i="1"/>
  <c r="F29" i="1"/>
  <c r="F28" i="1"/>
  <c r="F26" i="1"/>
  <c r="F25" i="1"/>
  <c r="F24" i="1"/>
  <c r="F22" i="1"/>
  <c r="F21" i="1"/>
  <c r="F20" i="1"/>
  <c r="F19" i="1"/>
  <c r="F18" i="1"/>
  <c r="F15" i="1"/>
  <c r="F14" i="1"/>
  <c r="F12" i="1"/>
  <c r="F11" i="1"/>
  <c r="F10" i="1"/>
  <c r="F9" i="1"/>
  <c r="F8" i="1"/>
  <c r="F7" i="1"/>
  <c r="F6" i="1"/>
  <c r="F5" i="1"/>
  <c r="AD36" i="1" l="1"/>
  <c r="AD37" i="1"/>
  <c r="AD38" i="1"/>
  <c r="AD39" i="1"/>
  <c r="AD40" i="1"/>
  <c r="AD41"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40" i="1"/>
  <c r="AB40" i="1"/>
  <c r="AC40" i="1"/>
  <c r="AA41" i="1"/>
  <c r="AB41" i="1"/>
  <c r="AC41"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Z40" i="1"/>
  <c r="Z41"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40" i="1"/>
  <c r="X40" i="1"/>
  <c r="Y40" i="1"/>
  <c r="W41" i="1"/>
  <c r="X41" i="1"/>
  <c r="Y41"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40" i="1"/>
  <c r="K40" i="1"/>
  <c r="L40" i="1"/>
  <c r="M40" i="1"/>
  <c r="N40" i="1"/>
  <c r="O40" i="1"/>
  <c r="P40" i="1"/>
  <c r="Q40" i="1"/>
  <c r="R40" i="1"/>
  <c r="S40" i="1"/>
  <c r="T40" i="1"/>
  <c r="U40" i="1"/>
  <c r="V40" i="1"/>
  <c r="J41" i="1"/>
  <c r="K41" i="1"/>
  <c r="L41" i="1"/>
  <c r="M41" i="1"/>
  <c r="N41" i="1"/>
  <c r="O41" i="1"/>
  <c r="P41" i="1"/>
  <c r="Q41" i="1"/>
  <c r="R41" i="1"/>
  <c r="S41" i="1"/>
  <c r="T41" i="1"/>
  <c r="U41" i="1"/>
  <c r="V41" i="1"/>
  <c r="J36" i="1"/>
  <c r="K36" i="1"/>
  <c r="L36" i="1"/>
  <c r="M36" i="1"/>
  <c r="N36" i="1"/>
  <c r="O36" i="1"/>
  <c r="P36" i="1"/>
  <c r="Q36" i="1"/>
  <c r="R36" i="1"/>
  <c r="S36" i="1"/>
  <c r="T36" i="1"/>
  <c r="U36" i="1"/>
  <c r="V36" i="1"/>
  <c r="J37" i="1"/>
  <c r="K37" i="1"/>
  <c r="L37" i="1"/>
  <c r="M37" i="1"/>
  <c r="N37" i="1"/>
  <c r="O37" i="1"/>
  <c r="P37" i="1"/>
  <c r="Q37" i="1"/>
  <c r="R37" i="1"/>
  <c r="S37" i="1"/>
  <c r="T37" i="1"/>
  <c r="U37" i="1"/>
  <c r="V37" i="1"/>
  <c r="I41" i="1"/>
  <c r="I40" i="1"/>
  <c r="I39" i="1"/>
  <c r="I37" i="1"/>
  <c r="I38"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<sst xmlns="http://schemas.openxmlformats.org/spreadsheetml/2006/main" count="653" uniqueCount="258">
  <si>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</si>
  <si>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</si>
  <si>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</si>
  <si>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</si>
  <si>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</si>
  <si>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</si>
  <si>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</si>
  <si>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</si>
  <si>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</si>
  <si>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</si>
  <si>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</si>
  <si>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</si>
  <si>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</si>
  <si>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</si>
  <si>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</si>
  <si>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</si>
  <si>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</si>
  <si>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</si>
  <si>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</si>
  <si>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</si>
  <si>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</si>
  <si>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</si>
  <si>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</si>
  <si>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</si>
  <si>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</si>
  <si>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</si>
  <si>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</si>
  <si>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</si>
  <si>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</si>
  <si>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</si>
  <si>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</si>
  <si>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</si>
  <si>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</si>
  <si>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</si>
  <si>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</si>
  <si>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</si>
  <si>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</si>
  <si>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</si>
  <si>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</si>
  <si>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</si>
  <si>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</si>
  <si>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</si>
  <si>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</si>
  <si>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</si>
  <si>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</si>
  <si>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</si>
  <si>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</si>
  <si>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</si>
  <si>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</si>
  <si>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</si>
  <si>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</si>
  <si>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</si>
  <si>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</si>
  <si>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</si>
  <si>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</si>
  <si>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</si>
  <si>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</si>
  <si>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</si>
  <si>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</si>
  <si>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</si>
  <si>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</si>
  <si>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</si>
  <si>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</si>
  <si>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</si>
  <si>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</si>
  <si>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Manufacturing sales by NAICS and province, monthly (x1000)</t>
  </si>
  <si>
    <t xml:space="preserve"> # of new businesses - Calgary </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</si>
  <si>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</si>
  <si>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</si>
  <si>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</si>
  <si>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</si>
  <si>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</si>
  <si>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</si>
  <si>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</si>
  <si>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</si>
  <si>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</si>
  <si>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</si>
  <si>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</si>
  <si>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</si>
  <si>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</si>
  <si>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</si>
  <si>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</si>
  <si>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</si>
  <si>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</si>
  <si>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</si>
  <si>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</si>
  <si>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</si>
  <si>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</si>
  <si>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</si>
  <si>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</si>
  <si>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</si>
  <si>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</si>
  <si>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</si>
  <si>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</si>
  <si>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</si>
  <si>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</si>
  <si>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</si>
  <si>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</si>
  <si>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</si>
  <si>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</si>
  <si>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</si>
  <si>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</si>
  <si>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</si>
  <si>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</si>
  <si>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</si>
  <si>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</si>
  <si>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</si>
  <si>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</si>
  <si>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</si>
  <si>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</si>
  <si>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</si>
  <si>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</si>
  <si>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</si>
  <si>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</si>
  <si>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</si>
  <si>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</si>
  <si>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</si>
  <si>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</si>
  <si>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</si>
  <si>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</si>
  <si>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</si>
  <si>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</si>
  <si>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</si>
  <si>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</si>
  <si>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</si>
  <si>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</si>
  <si>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</si>
  <si>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</si>
  <si>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</si>
  <si>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</si>
  <si>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</si>
  <si>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</si>
  <si>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</si>
  <si>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</si>
  <si>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</si>
  <si>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</si>
  <si>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</si>
  <si>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</si>
  <si>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</si>
  <si>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</si>
  <si>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</si>
  <si>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</si>
  <si>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</si>
  <si>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</si>
  <si>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</si>
  <si>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</si>
  <si>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</si>
  <si>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</si>
  <si>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</si>
  <si>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</si>
  <si>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</si>
  <si>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</si>
  <si>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</si>
  <si>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</si>
  <si>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</si>
  <si>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</si>
  <si>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</si>
  <si>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</si>
  <si>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</si>
  <si>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</si>
  <si>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</si>
  <si>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</si>
  <si>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</si>
  <si>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</si>
  <si>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</si>
  <si>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</si>
  <si>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</si>
  <si>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</si>
  <si>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</si>
  <si>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</si>
  <si>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</si>
  <si>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</si>
  <si>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</si>
  <si>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</si>
  <si>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</si>
  <si>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</si>
  <si>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</si>
  <si>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</si>
  <si>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</si>
  <si>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</si>
  <si>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</si>
  <si>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</si>
  <si>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</si>
  <si>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</si>
  <si>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</si>
  <si>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</si>
  <si>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</si>
  <si>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</si>
  <si>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</si>
  <si>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</si>
  <si>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</si>
  <si>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</si>
  <si>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</si>
  <si>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</si>
  <si>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</si>
  <si>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</si>
  <si>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</si>
  <si>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</si>
  <si>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</si>
  <si>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</si>
  <si>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</si>
  <si>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</si>
  <si>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</si>
  <si>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</si>
  <si>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</si>
  <si>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</si>
  <si>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</si>
  <si>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</si>
  <si>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</si>
  <si>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</si>
  <si>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</si>
  <si>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</si>
  <si>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</si>
  <si>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</si>
  <si>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</si>
  <si>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</si>
  <si>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</si>
  <si>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</si>
  <si>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</si>
  <si>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</si>
  <si>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</si>
  <si>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</si>
  <si>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</si>
  <si>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</si>
  <si>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</si>
  <si>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</si>
  <si>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</si>
  <si>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</si>
  <si>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</si>
  <si>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</si>
  <si>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</si>
  <si>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</si>
  <si>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</si>
  <si>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</si>
  <si>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</si>
  <si>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</si>
  <si>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</si>
  <si>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</si>
  <si>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</si>
  <si>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</si>
  <si>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</si>
  <si>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</si>
  <si>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</si>
  <si>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</si>
  <si>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</si>
  <si>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</si>
  <si>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</si>
  <si>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</si>
  <si>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</si>
  <si>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 xml:space="preserve">  Number of New Businesses - Calgary*****</t>
  </si>
  <si>
    <t xml:space="preserve">  Number of Business Closures - Calgary*****</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</si>
  <si>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</si>
  <si>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</si>
  <si>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 2019 values are not available. Beginning January 2019, due to business tax consolidation, only Business Improvement Areas Accounts report openings and closings affecting comparisons with previous years.</t>
  </si>
  <si>
    <t>Alberta Natural Gas Price from ICE</t>
  </si>
  <si>
    <t>$C/GJ</t>
  </si>
  <si>
    <t>Alberta Natural Gas Price from ICE - Annual</t>
  </si>
  <si>
    <t>Updated by Corporate Economics on October 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</si>
</sst>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8" xfId="5" applyFont="1" applyFill="1" applyBorder="1" applyAlignment="1" applyProtection="1">
      <alignment vertical="center"/>
    </xf>
    <xf numFmtId="0" fontId="16" fillId="8" borderId="18" xfId="5" applyFont="1" applyFill="1" applyBorder="1" applyAlignment="1" applyProtection="1">
      <alignment vertical="center"/>
    </xf>
    <xf numFmtId="0" fontId="17" fillId="8" borderId="18" xfId="5" applyFont="1" applyFill="1" applyBorder="1" applyAlignment="1" applyProtection="1">
      <alignment vertical="center"/>
    </xf>
    <xf numFmtId="0" fontId="18" fillId="8" borderId="18" xfId="5" applyFont="1" applyFill="1" applyBorder="1" applyAlignment="1" applyProtection="1">
      <alignment vertical="center"/>
    </xf>
    <xf numFmtId="0" fontId="19" fillId="8" borderId="18"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9" xfId="5" applyFont="1" applyFill="1" applyBorder="1" applyAlignment="1" applyProtection="1">
      <alignment horizontal="right" vertical="center" wrapText="1"/>
    </xf>
    <xf numFmtId="0" fontId="24" fillId="9" borderId="19"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8"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20" xfId="5" applyFont="1" applyFill="1" applyBorder="1" applyAlignment="1" applyProtection="1">
      <alignment horizontal="right" vertical="center" wrapText="1"/>
      <protection locked="0"/>
    </xf>
    <xf numFmtId="0" fontId="13" fillId="0" borderId="20"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9" xfId="5" applyNumberFormat="1" applyFont="1" applyBorder="1" applyAlignment="1" applyProtection="1">
      <alignment horizontal="right"/>
      <protection locked="0"/>
    </xf>
    <xf numFmtId="168" fontId="13" fillId="0" borderId="19"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8" xfId="5" applyFont="1" applyFill="1" applyBorder="1" applyAlignment="1" applyProtection="1">
      <alignment horizontal="right"/>
      <protection locked="0"/>
    </xf>
    <xf numFmtId="0" fontId="28" fillId="0" borderId="18" xfId="5" applyFont="1" applyFill="1" applyBorder="1" applyAlignment="1" applyProtection="1">
      <alignment horizontal="left"/>
      <protection locked="0"/>
    </xf>
    <xf numFmtId="168" fontId="28" fillId="0" borderId="18"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8"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8"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1"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1"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1"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1"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17"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17"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17"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17"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10" fontId="30" fillId="6" borderId="21"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0" fontId="30" fillId="6" borderId="17" xfId="3"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J1870"/>
  <sheetViews>
    <sheetView showGridLines="0" tabSelected="1" topLeftCell="E1" zoomScale="85" zoomScaleNormal="85" workbookViewId="0">
      <selection activeCell="AO1" sqref="AO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20" width="7.85546875" style="139" hidden="1" customWidth="1"/>
    <col min="21" max="41" width="7.85546875" style="139" customWidth="1"/>
    <col min="42" max="42" width="9.140625" style="12" customWidth="1"/>
    <col min="43" max="13631" width="0" style="5" hidden="1"/>
    <col min="13632" max="13634" width="0" style="4" hidden="1"/>
    <col min="13635" max="16384" width="9.140625" style="4" hidden="1"/>
  </cols>
  <sheetData>
    <row r="1" spans="1:13631" ht="27" customHeight="1" x14ac:dyDescent="0.3">
      <c r="E1" s="187" t="str">
        <f ca="1">TEXT(TODAY()-30,"MMMM yyyy")</f>
        <v>September 2019</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0"/>
    </row>
    <row r="2" spans="1:13631"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97" t="s">
        <v>257</v>
      </c>
    </row>
    <row r="3" spans="1:13631" s="10" customFormat="1" ht="23.25" thickBot="1" x14ac:dyDescent="0.3">
      <c r="A3" s="6"/>
      <c r="B3" s="7" t="s">
        <v>1</v>
      </c>
      <c r="C3" s="8" t="s">
        <v>2</v>
      </c>
      <c r="D3" s="9" t="s">
        <v>3</v>
      </c>
      <c r="E3" s="64" t="s">
        <v>4</v>
      </c>
      <c r="F3" s="191">
        <v>2016</v>
      </c>
      <c r="G3" s="192">
        <v>2017</v>
      </c>
      <c r="H3" s="193">
        <v>2018</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5">
        <v>43686</v>
      </c>
      <c r="AO3" s="196">
        <v>43717</v>
      </c>
      <c r="AP3" s="63"/>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row>
    <row r="4" spans="1:13631" s="71" customFormat="1" ht="13.5" customHeight="1" thickBot="1" x14ac:dyDescent="0.25">
      <c r="A4" s="65"/>
      <c r="B4" s="66" t="s">
        <v>5</v>
      </c>
      <c r="C4" s="67"/>
      <c r="D4" s="68"/>
      <c r="E4" s="250" t="s">
        <v>5</v>
      </c>
      <c r="F4" s="251"/>
      <c r="G4" s="251"/>
      <c r="H4" s="251"/>
      <c r="I4" s="251"/>
      <c r="J4" s="251"/>
      <c r="K4" s="251"/>
      <c r="L4" s="251"/>
      <c r="M4" s="251"/>
      <c r="N4" s="251"/>
      <c r="O4" s="251"/>
      <c r="P4" s="251"/>
      <c r="Q4" s="251"/>
      <c r="R4" s="251"/>
      <c r="S4" s="251"/>
      <c r="T4" s="251"/>
      <c r="U4" s="252"/>
      <c r="V4" s="252"/>
      <c r="W4" s="252"/>
      <c r="X4" s="252"/>
      <c r="Y4" s="252"/>
      <c r="Z4" s="252"/>
      <c r="AA4" s="252"/>
      <c r="AB4" s="252"/>
      <c r="AC4" s="252"/>
      <c r="AD4" s="252"/>
      <c r="AE4" s="252"/>
      <c r="AF4" s="252"/>
      <c r="AG4" s="252"/>
      <c r="AH4" s="252"/>
      <c r="AI4" s="252"/>
      <c r="AJ4" s="252"/>
      <c r="AK4" s="252"/>
      <c r="AL4" s="252"/>
      <c r="AM4" s="252"/>
      <c r="AN4" s="252"/>
      <c r="AO4" s="253"/>
      <c r="AP4" s="69"/>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row>
    <row r="5" spans="1:13631" s="69" customFormat="1" ht="13.5" customHeight="1" x14ac:dyDescent="0.2">
      <c r="A5" s="140">
        <v>1</v>
      </c>
      <c r="B5" s="141" t="s">
        <v>6</v>
      </c>
      <c r="C5" s="142" t="s">
        <v>7</v>
      </c>
      <c r="D5" s="143"/>
      <c r="E5" s="154" t="s">
        <v>157</v>
      </c>
      <c r="F5" s="158">
        <f>'dXdata - Annual'!G16/100</f>
        <v>9.1999999999999998E-2</v>
      </c>
      <c r="G5" s="158">
        <f>'dXdata - Annual'!H16/100</f>
        <v>8.4000000000000005E-2</v>
      </c>
      <c r="H5" s="158">
        <f>'dXdata - Annual'!I16/100</f>
        <v>7.5999999999999998E-2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146">
        <f>'dXdata - Monthly'!AK16/100</f>
        <v>7.400000000000001E-2</v>
      </c>
      <c r="AO5" s="227">
        <f>'dXdata - Monthly'!AL16/100</f>
        <v>7.2999999999999995E-2</v>
      </c>
    </row>
    <row r="6" spans="1:13631" s="77" customFormat="1" ht="13.5" customHeight="1" x14ac:dyDescent="0.2">
      <c r="A6" s="73">
        <v>2</v>
      </c>
      <c r="B6" s="74" t="s">
        <v>8</v>
      </c>
      <c r="C6" s="75" t="s">
        <v>9</v>
      </c>
      <c r="D6" s="76"/>
      <c r="E6" s="91" t="s">
        <v>158</v>
      </c>
      <c r="F6" s="118">
        <f>'dXdata - Annual'!G17/100</f>
        <v>7.0250000000000007E-2</v>
      </c>
      <c r="G6" s="118">
        <f>'dXdata - Annual'!H17/100</f>
        <v>6.3E-2</v>
      </c>
      <c r="H6" s="118">
        <f>'dXdata - Annual'!I17/100</f>
        <v>5.7999999999999996E-2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228">
        <f>'dXdata - Monthly'!AL17/100</f>
        <v>5.7999999999999996E-2</v>
      </c>
      <c r="AP6" s="69"/>
    </row>
    <row r="7" spans="1:13631" s="69" customFormat="1" ht="13.5" customHeight="1" x14ac:dyDescent="0.2">
      <c r="A7" s="140">
        <v>3</v>
      </c>
      <c r="B7" s="141" t="s">
        <v>10</v>
      </c>
      <c r="C7" s="142" t="s">
        <v>11</v>
      </c>
      <c r="D7" s="143"/>
      <c r="E7" s="156" t="s">
        <v>159</v>
      </c>
      <c r="F7" s="147">
        <f>'dXdata - Annual'!G18</f>
        <v>861</v>
      </c>
      <c r="G7" s="147">
        <f>'dXdata - Annual'!H18</f>
        <v>884.3</v>
      </c>
      <c r="H7" s="147">
        <f>'dXdata - Annual'!I18</f>
        <v>892.5</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149">
        <f>'dXdata - Monthly'!AK18</f>
        <v>932.4</v>
      </c>
      <c r="AO7" s="229">
        <f>'dXdata - Monthly'!AL18</f>
        <v>929.3</v>
      </c>
    </row>
    <row r="8" spans="1:13631" s="81" customFormat="1" ht="24" customHeight="1" x14ac:dyDescent="0.2">
      <c r="A8" s="73">
        <v>4</v>
      </c>
      <c r="B8" s="78" t="s">
        <v>12</v>
      </c>
      <c r="C8" s="78" t="s">
        <v>13</v>
      </c>
      <c r="D8" s="79"/>
      <c r="E8" s="91" t="s">
        <v>244</v>
      </c>
      <c r="F8" s="121">
        <f>'dXdata - Annual'!G19</f>
        <v>85735</v>
      </c>
      <c r="G8" s="121">
        <f>'dXdata - Annual'!H19</f>
        <v>72511.666666666672</v>
      </c>
      <c r="H8" s="121">
        <f>'dXdata - Annual'!I19</f>
        <v>54105</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48700</v>
      </c>
      <c r="AM8" s="122">
        <f>'dXdata - Monthly'!AJ19</f>
        <v>50440</v>
      </c>
      <c r="AN8" s="122" t="e">
        <f>'dXdata - Monthly'!AK19</f>
        <v>#N/A</v>
      </c>
      <c r="AO8" s="230" t="e">
        <f>'dXdata - Monthly'!AL19</f>
        <v>#N/A</v>
      </c>
      <c r="AP8" s="80"/>
    </row>
    <row r="9" spans="1:13631" s="69" customFormat="1" ht="13.5" customHeight="1" x14ac:dyDescent="0.2">
      <c r="A9" s="140">
        <v>5</v>
      </c>
      <c r="B9" s="141" t="s">
        <v>14</v>
      </c>
      <c r="C9" s="142" t="s">
        <v>15</v>
      </c>
      <c r="D9" s="143"/>
      <c r="E9" s="156" t="s">
        <v>236</v>
      </c>
      <c r="F9" s="144">
        <f>'dXdata - Annual'!G20/100</f>
        <v>0.6867007672634271</v>
      </c>
      <c r="G9" s="144">
        <f>'dXdata - Annual'!H20/100</f>
        <v>-0.15423494877626787</v>
      </c>
      <c r="H9" s="144">
        <f>'dXdata - Annual'!I20/100</f>
        <v>-0.25384420897786564</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-5.9951137004322523E-2</v>
      </c>
      <c r="AL9" s="151">
        <f>'dXdata - Monthly'!AI20/100</f>
        <v>-9.1078760731616248E-2</v>
      </c>
      <c r="AM9" s="151">
        <f>'dXdata - Monthly'!AJ20/100</f>
        <v>-5.1523128995863088E-2</v>
      </c>
      <c r="AN9" s="151" t="e">
        <f>'dXdata - Monthly'!AK20/100</f>
        <v>#N/A</v>
      </c>
      <c r="AO9" s="231" t="e">
        <f>'dXdata - Monthly'!AL20/100</f>
        <v>#N/A</v>
      </c>
    </row>
    <row r="10" spans="1:13631" s="77" customFormat="1" ht="24" customHeight="1" x14ac:dyDescent="0.2">
      <c r="A10" s="73">
        <v>6</v>
      </c>
      <c r="B10" s="74" t="s">
        <v>16</v>
      </c>
      <c r="C10" s="75" t="s">
        <v>13</v>
      </c>
      <c r="D10" s="76"/>
      <c r="E10" s="91" t="s">
        <v>235</v>
      </c>
      <c r="F10" s="121">
        <f>'dXdata - Annual'!G21</f>
        <v>28089.166666666668</v>
      </c>
      <c r="G10" s="121">
        <f>'dXdata - Annual'!H21</f>
        <v>24750.833333333332</v>
      </c>
      <c r="H10" s="121">
        <f>'dXdata - Annual'!I21</f>
        <v>17529.166666666668</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15730</v>
      </c>
      <c r="AM10" s="122">
        <f>'dXdata - Monthly'!AJ21</f>
        <v>16190</v>
      </c>
      <c r="AN10" s="122" t="e">
        <f>'dXdata - Monthly'!AK21</f>
        <v>#N/A</v>
      </c>
      <c r="AO10" s="230" t="e">
        <f>'dXdata - Monthly'!AL21</f>
        <v>#N/A</v>
      </c>
      <c r="AP10" s="69"/>
    </row>
    <row r="11" spans="1:13631" s="82" customFormat="1" ht="13.5" customHeight="1" x14ac:dyDescent="0.2">
      <c r="A11" s="140">
        <v>7</v>
      </c>
      <c r="B11" s="141" t="s">
        <v>17</v>
      </c>
      <c r="C11" s="142" t="s">
        <v>15</v>
      </c>
      <c r="D11" s="143"/>
      <c r="E11" s="156" t="s">
        <v>236</v>
      </c>
      <c r="F11" s="144">
        <f>'dXdata - Annual'!G22/100</f>
        <v>0.71755414012738872</v>
      </c>
      <c r="G11" s="144">
        <f>'dXdata - Annual'!H22/100</f>
        <v>-0.1188477170914054</v>
      </c>
      <c r="H11" s="144">
        <f>'dXdata - Annual'!I22/100</f>
        <v>-0.29177468772095205</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-9.2970521541950082E-2</v>
      </c>
      <c r="AL11" s="151">
        <f>'dXdata - Monthly'!AI22/100</f>
        <v>-9.2325447201384914E-2</v>
      </c>
      <c r="AM11" s="151">
        <f>'dXdata - Monthly'!AJ22/100</f>
        <v>-4.483775811209445E-2</v>
      </c>
      <c r="AN11" s="151" t="e">
        <f>'dXdata - Monthly'!AK22/100</f>
        <v>#N/A</v>
      </c>
      <c r="AO11" s="231" t="e">
        <f>'dXdata - Monthly'!AL22/100</f>
        <v>#N/A</v>
      </c>
    </row>
    <row r="12" spans="1:13631" s="77" customFormat="1" ht="13.5" customHeight="1" thickBot="1" x14ac:dyDescent="0.25">
      <c r="A12" s="73">
        <v>8</v>
      </c>
      <c r="B12" s="83" t="s">
        <v>18</v>
      </c>
      <c r="C12" s="84" t="s">
        <v>11</v>
      </c>
      <c r="D12" s="85"/>
      <c r="E12" s="91" t="s">
        <v>160</v>
      </c>
      <c r="F12" s="123">
        <f>'dXdata - Annual'!G29</f>
        <v>1235.171</v>
      </c>
      <c r="G12" s="123">
        <f>'dXdata - Annual'!H29</f>
        <v>1246.337</v>
      </c>
      <c r="H12" s="123">
        <f>'dXdata - Annual'!I29</f>
        <v>1267.3440000000001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232">
        <f>'dXdata - Monthly'!AL29</f>
        <v>1300.1598897344388</v>
      </c>
      <c r="AP12" s="69"/>
    </row>
    <row r="13" spans="1:13631" s="71" customFormat="1" ht="13.5" customHeight="1" thickBot="1" x14ac:dyDescent="0.25">
      <c r="A13" s="72"/>
      <c r="B13" s="66" t="s">
        <v>19</v>
      </c>
      <c r="C13" s="67"/>
      <c r="D13" s="68"/>
      <c r="E13" s="254" t="s">
        <v>19</v>
      </c>
      <c r="F13" s="255"/>
      <c r="G13" s="255"/>
      <c r="H13" s="255"/>
      <c r="I13" s="255"/>
      <c r="J13" s="255"/>
      <c r="K13" s="255"/>
      <c r="L13" s="255"/>
      <c r="M13" s="255"/>
      <c r="N13" s="255"/>
      <c r="O13" s="255"/>
      <c r="P13" s="255"/>
      <c r="Q13" s="255"/>
      <c r="R13" s="255"/>
      <c r="S13" s="255"/>
      <c r="T13" s="255"/>
      <c r="U13" s="256"/>
      <c r="V13" s="256"/>
      <c r="W13" s="256"/>
      <c r="X13" s="256"/>
      <c r="Y13" s="256"/>
      <c r="Z13" s="256"/>
      <c r="AA13" s="256"/>
      <c r="AB13" s="256"/>
      <c r="AC13" s="256"/>
      <c r="AD13" s="256"/>
      <c r="AE13" s="256"/>
      <c r="AF13" s="256"/>
      <c r="AG13" s="256"/>
      <c r="AH13" s="256"/>
      <c r="AI13" s="256"/>
      <c r="AJ13" s="256"/>
      <c r="AK13" s="256"/>
      <c r="AL13" s="256"/>
      <c r="AM13" s="256"/>
      <c r="AN13" s="256"/>
      <c r="AO13" s="257"/>
      <c r="AP13" s="69"/>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row>
    <row r="14" spans="1:13631" s="69" customFormat="1" ht="13.5" customHeight="1" x14ac:dyDescent="0.2">
      <c r="A14" s="140">
        <v>10</v>
      </c>
      <c r="B14" s="152" t="s">
        <v>20</v>
      </c>
      <c r="C14" s="142" t="s">
        <v>21</v>
      </c>
      <c r="D14" s="143"/>
      <c r="E14" s="156" t="s">
        <v>22</v>
      </c>
      <c r="F14" s="126">
        <f>'dXdata - Annual'!G27</f>
        <v>43.144166666666671</v>
      </c>
      <c r="G14" s="126">
        <f>'dXdata - Annual'!H27</f>
        <v>50.884166666666665</v>
      </c>
      <c r="H14" s="126">
        <f>'dXdata - Annual'!I27</f>
        <v>64.938333333333333</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57.36</v>
      </c>
      <c r="AN14" s="169">
        <f>'dXdata - Monthly'!AK27</f>
        <v>54.81</v>
      </c>
      <c r="AO14" s="233">
        <f>'dXdata - Monthly'!AL27</f>
        <v>56.95</v>
      </c>
    </row>
    <row r="15" spans="1:13631" s="89" customFormat="1" ht="13.5" customHeight="1" thickBot="1" x14ac:dyDescent="0.25">
      <c r="A15" s="73">
        <v>12</v>
      </c>
      <c r="B15" s="86" t="s">
        <v>23</v>
      </c>
      <c r="C15" s="84" t="s">
        <v>21</v>
      </c>
      <c r="D15" s="87"/>
      <c r="E15" s="91" t="s">
        <v>251</v>
      </c>
      <c r="F15" s="127" t="e">
        <f>'dXdata - Annual'!G28</f>
        <v>#N/A</v>
      </c>
      <c r="G15" s="127" t="e">
        <f>'dXdata - Annual'!H28</f>
        <v>#N/A</v>
      </c>
      <c r="H15" s="127">
        <f>'dXdata - Annual'!I28</f>
        <v>1.472504</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17">
        <f>'dXdata - Monthly'!AK28</f>
        <v>1.0105999999999999</v>
      </c>
      <c r="AO15" s="234">
        <f>'dXdata - Monthly'!AL28</f>
        <v>0.9476</v>
      </c>
      <c r="AP15" s="88"/>
    </row>
    <row r="16" spans="1:13631" s="71" customFormat="1" ht="13.5" customHeight="1" thickBot="1" x14ac:dyDescent="0.25">
      <c r="A16" s="72"/>
      <c r="B16" s="66" t="s">
        <v>24</v>
      </c>
      <c r="C16" s="67"/>
      <c r="D16" s="68"/>
      <c r="E16" s="262" t="s">
        <v>24</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56"/>
      <c r="AH16" s="256"/>
      <c r="AI16" s="256"/>
      <c r="AJ16" s="256"/>
      <c r="AK16" s="256"/>
      <c r="AL16" s="256"/>
      <c r="AM16" s="256"/>
      <c r="AN16" s="256"/>
      <c r="AO16" s="257"/>
      <c r="AP16" s="69"/>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row>
    <row r="17" spans="1:13631" s="69" customFormat="1" ht="13.5" customHeight="1" x14ac:dyDescent="0.2">
      <c r="A17" s="140">
        <v>14</v>
      </c>
      <c r="B17" s="153" t="s">
        <v>25</v>
      </c>
      <c r="C17" s="142" t="s">
        <v>26</v>
      </c>
      <c r="D17" s="143"/>
      <c r="E17" s="154" t="s">
        <v>27</v>
      </c>
      <c r="F17" s="246">
        <f>'dXdata - Annual'!G14/100</f>
        <v>9.7430805510736462E-3</v>
      </c>
      <c r="G17" s="246">
        <f>'dXdata - Annual'!H14/100</f>
        <v>1.622518591358868E-2</v>
      </c>
      <c r="H17" s="246">
        <f>'dXdata - Annual'!I14/100</f>
        <v>2.3707287571817171E-2</v>
      </c>
      <c r="I17" s="247">
        <f>'dXdata - Monthly'!F14/100</f>
        <v>1.0037174721190256E-2</v>
      </c>
      <c r="J17" s="247">
        <f>'dXdata - Monthly'!G14/100</f>
        <v>1.0644881792301497E-2</v>
      </c>
      <c r="K17" s="247">
        <f>'dXdata - Monthly'!H14/100</f>
        <v>1.0570563145206435E-2</v>
      </c>
      <c r="L17" s="247">
        <f>'dXdata - Monthly'!I14/100</f>
        <v>1.0866880711287275E-2</v>
      </c>
      <c r="M17" s="247">
        <f>'dXdata - Monthly'!J14/100</f>
        <v>1.0916491920562654E-2</v>
      </c>
      <c r="N17" s="247">
        <f>'dXdata - Monthly'!K14/100</f>
        <v>1.0474430067775931E-2</v>
      </c>
      <c r="O17" s="247">
        <f>'dXdata - Monthly'!L14/100</f>
        <v>1.108510900357218E-2</v>
      </c>
      <c r="P17" s="247">
        <f>'dXdata - Monthly'!M14/100</f>
        <v>1.1633632894251233E-2</v>
      </c>
      <c r="Q17" s="247">
        <f>'dXdata - Monthly'!N14/100</f>
        <v>1.2429239478218168E-2</v>
      </c>
      <c r="R17" s="247">
        <f>'dXdata - Monthly'!O14/100</f>
        <v>1.3224258826423974E-2</v>
      </c>
      <c r="S17" s="247">
        <f>'dXdata - Monthly'!P14/100</f>
        <v>1.5314594993542263E-2</v>
      </c>
      <c r="T17" s="247">
        <f>'dXdata - Monthly'!Q14/100</f>
        <v>1.6225185913588458E-2</v>
      </c>
      <c r="U17" s="248">
        <f>'dXdata - Monthly'!R14/100</f>
        <v>1.5458225984541718E-2</v>
      </c>
      <c r="V17" s="247">
        <f>'dXdata - Monthly'!S14/100</f>
        <v>1.5554194733618854E-2</v>
      </c>
      <c r="W17" s="247">
        <f>'dXdata - Monthly'!T14/100</f>
        <v>1.6332273060924996E-2</v>
      </c>
      <c r="X17" s="247">
        <f>'dXdata - Monthly'!U14/100</f>
        <v>1.6858050329831231E-2</v>
      </c>
      <c r="Y17" s="247">
        <f>'dXdata - Monthly'!V14/100</f>
        <v>1.7875663473857495E-2</v>
      </c>
      <c r="Z17" s="247">
        <f>'dXdata - Monthly'!W14/100</f>
        <v>1.9512195121951459E-2</v>
      </c>
      <c r="AA17" s="247">
        <f>'dXdata - Monthly'!X14/100</f>
        <v>2.1196248020465491E-2</v>
      </c>
      <c r="AB17" s="247">
        <f>'dXdata - Monthly'!Y14/100</f>
        <v>2.2634621235168684E-2</v>
      </c>
      <c r="AC17" s="247">
        <f>'dXdata - Monthly'!Z14/100</f>
        <v>2.3763218670232344E-2</v>
      </c>
      <c r="AD17" s="247">
        <f>'dXdata - Monthly'!AA14/100</f>
        <v>2.4707096460875322E-2</v>
      </c>
      <c r="AE17" s="247">
        <f>'dXdata - Monthly'!AB14/100</f>
        <v>2.3746062515144217E-2</v>
      </c>
      <c r="AF17" s="247">
        <f>'dXdata - Monthly'!AC14/100</f>
        <v>2.3707287571817393E-2</v>
      </c>
      <c r="AG17" s="248">
        <f>'dXdata - Monthly'!AD14/100</f>
        <v>2.3378035520116081E-2</v>
      </c>
      <c r="AH17" s="247">
        <f>'dXdata - Monthly'!AE14/100</f>
        <v>2.2732754462132299E-2</v>
      </c>
      <c r="AI17" s="247">
        <f>'dXdata - Monthly'!AF14/100</f>
        <v>2.2569966897381777E-2</v>
      </c>
      <c r="AJ17" s="247">
        <f>'dXdata - Monthly'!AG14/100</f>
        <v>2.2104757328207603E-2</v>
      </c>
      <c r="AK17" s="247">
        <f>'dXdata - Monthly'!AH14/100</f>
        <v>2.1457684008630906E-2</v>
      </c>
      <c r="AL17" s="247">
        <f>'dXdata - Monthly'!AI14/100</f>
        <v>2.0215311004784686E-2</v>
      </c>
      <c r="AM17" s="247">
        <f>'dXdata - Monthly'!AJ14/100</f>
        <v>1.8131933675295198E-2</v>
      </c>
      <c r="AN17" s="247">
        <f>'dXdata - Monthly'!AK14/100</f>
        <v>1.6421729041471211E-2</v>
      </c>
      <c r="AO17" s="249">
        <f>'dXdata - Monthly'!AL14/100</f>
        <v>1.5078658355595076E-2</v>
      </c>
    </row>
    <row r="18" spans="1:13631" s="77" customFormat="1" ht="13.5" customHeight="1" x14ac:dyDescent="0.2">
      <c r="A18" s="73">
        <v>15</v>
      </c>
      <c r="B18" s="74" t="s">
        <v>28</v>
      </c>
      <c r="C18" s="75" t="s">
        <v>15</v>
      </c>
      <c r="D18" s="76"/>
      <c r="E18" s="91" t="s">
        <v>29</v>
      </c>
      <c r="F18" s="224">
        <f>'dXdata - Annual'!G15/100</f>
        <v>1.4287595470107828E-2</v>
      </c>
      <c r="G18" s="224">
        <f>'dXdata - Annual'!H15/100</f>
        <v>1.5968841285296964E-2</v>
      </c>
      <c r="H18" s="224">
        <f>'dXdata - Annual'!I15/100</f>
        <v>2.2682256724810168E-2</v>
      </c>
      <c r="I18" s="225">
        <f>'dXdata - Monthly'!F15/100</f>
        <v>1.4395582725300837E-2</v>
      </c>
      <c r="J18" s="225">
        <f>'dXdata - Monthly'!G15/100</f>
        <v>1.4970453053184674E-2</v>
      </c>
      <c r="K18" s="225">
        <f>'dXdata - Monthly'!H15/100</f>
        <v>1.5217106126196978E-2</v>
      </c>
      <c r="L18" s="225">
        <f>'dXdata - Monthly'!I15/100</f>
        <v>1.5196174756009873E-2</v>
      </c>
      <c r="M18" s="225">
        <f>'dXdata - Monthly'!J15/100</f>
        <v>1.5046447729949231E-2</v>
      </c>
      <c r="N18" s="225">
        <f>'dXdata - Monthly'!K15/100</f>
        <v>1.4635739954263816E-2</v>
      </c>
      <c r="O18" s="225">
        <f>'dXdata - Monthly'!L15/100</f>
        <v>1.4555185692840311E-2</v>
      </c>
      <c r="P18" s="225">
        <f>'dXdata - Monthly'!M15/100</f>
        <v>1.4802738832736084E-2</v>
      </c>
      <c r="Q18" s="225">
        <f>'dXdata - Monthly'!N15/100</f>
        <v>1.4981761334028398E-2</v>
      </c>
      <c r="R18" s="225">
        <f>'dXdata - Monthly'!O15/100</f>
        <v>1.4898184893631372E-2</v>
      </c>
      <c r="S18" s="225">
        <f>'dXdata - Monthly'!P15/100</f>
        <v>1.5663590276875583E-2</v>
      </c>
      <c r="T18" s="225">
        <f>'dXdata - Monthly'!Q15/100</f>
        <v>1.5968841285297408E-2</v>
      </c>
      <c r="U18" s="226">
        <f>'dXdata - Monthly'!R15/100</f>
        <v>1.5616899948160068E-2</v>
      </c>
      <c r="V18" s="225">
        <f>'dXdata - Monthly'!S15/100</f>
        <v>1.57200155259416E-2</v>
      </c>
      <c r="W18" s="225">
        <f>'dXdata - Monthly'!T15/100</f>
        <v>1.6345781108670687E-2</v>
      </c>
      <c r="X18" s="225">
        <f>'dXdata - Monthly'!U15/100</f>
        <v>1.6839796115878602E-2</v>
      </c>
      <c r="Y18" s="225">
        <f>'dXdata - Monthly'!V15/100</f>
        <v>1.7594740912606488E-2</v>
      </c>
      <c r="Z18" s="225">
        <f>'dXdata - Monthly'!W15/100</f>
        <v>1.8803528881447429E-2</v>
      </c>
      <c r="AA18" s="225">
        <f>'dXdata - Monthly'!X15/100</f>
        <v>2.0329387545033217E-2</v>
      </c>
      <c r="AB18" s="225">
        <f>'dXdata - Monthly'!Y15/100</f>
        <v>2.1526796041639651E-2</v>
      </c>
      <c r="AC18" s="225">
        <f>'dXdata - Monthly'!Z15/100</f>
        <v>2.2076755230393985E-2</v>
      </c>
      <c r="AD18" s="225">
        <f>'dXdata - Monthly'!AA15/100</f>
        <v>2.2948717948717556E-2</v>
      </c>
      <c r="AE18" s="225">
        <f>'dXdata - Monthly'!AB15/100</f>
        <v>2.2589108594099461E-2</v>
      </c>
      <c r="AF18" s="225">
        <f>'dXdata - Monthly'!AC15/100</f>
        <v>2.2682256724809724E-2</v>
      </c>
      <c r="AG18" s="226">
        <f>'dXdata - Monthly'!AD15/100</f>
        <v>2.2459005933771037E-2</v>
      </c>
      <c r="AH18" s="225">
        <f>'dXdata - Monthly'!AE15/100</f>
        <v>2.1909432520221372E-2</v>
      </c>
      <c r="AI18" s="225">
        <f>'dXdata - Monthly'!AF15/100</f>
        <v>2.154980611531343E-2</v>
      </c>
      <c r="AJ18" s="225">
        <f>'dXdata - Monthly'!AG15/100</f>
        <v>2.1383248730964421E-2</v>
      </c>
      <c r="AK18" s="225">
        <f>'dXdata - Monthly'!AH15/100</f>
        <v>2.1533979352713839E-2</v>
      </c>
      <c r="AL18" s="225">
        <f>'dXdata - Monthly'!AI15/100</f>
        <v>2.1174388471019379E-2</v>
      </c>
      <c r="AM18" s="225">
        <f>'dXdata - Monthly'!AJ15/100</f>
        <v>2.0365699873896581E-2</v>
      </c>
      <c r="AN18" s="225">
        <f>'dXdata - Monthly'!AK15/100</f>
        <v>1.9626344593319356E-2</v>
      </c>
      <c r="AO18" s="236">
        <f>'dXdata - Monthly'!AL15/100</f>
        <v>1.9339444932814143E-2</v>
      </c>
      <c r="AP18" s="69"/>
    </row>
    <row r="19" spans="1:13631" s="69" customFormat="1" ht="13.5" customHeight="1" x14ac:dyDescent="0.2">
      <c r="A19" s="140">
        <v>16</v>
      </c>
      <c r="B19" s="153" t="s">
        <v>30</v>
      </c>
      <c r="C19" s="142" t="s">
        <v>15</v>
      </c>
      <c r="D19" s="143"/>
      <c r="E19" s="156" t="s">
        <v>31</v>
      </c>
      <c r="F19" s="157">
        <f>'dXdata - Annual'!G23/100</f>
        <v>1.8838709677419407E-2</v>
      </c>
      <c r="G19" s="157">
        <f>'dXdata - Annual'!H23/100</f>
        <v>1.35652369694923E-2</v>
      </c>
      <c r="H19" s="157">
        <f>'dXdata - Annual'!I23/100</f>
        <v>2.4823679680124444E-2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151">
        <f>'dXdata - Monthly'!AK23/100</f>
        <v>2.9654036243822013E-2</v>
      </c>
      <c r="AO19" s="231">
        <f>'dXdata - Monthly'!AL23/100</f>
        <v>1.8175916910094125E-2</v>
      </c>
    </row>
    <row r="20" spans="1:13631" s="77" customFormat="1" ht="25.5" customHeight="1" x14ac:dyDescent="0.2">
      <c r="A20" s="73">
        <v>17</v>
      </c>
      <c r="B20" s="78" t="s">
        <v>32</v>
      </c>
      <c r="C20" s="75" t="s">
        <v>15</v>
      </c>
      <c r="D20" s="76"/>
      <c r="E20" s="91" t="s">
        <v>33</v>
      </c>
      <c r="F20" s="128">
        <f>'dXdata - Annual'!G24/100</f>
        <v>-1.5828588574300473E-2</v>
      </c>
      <c r="G20" s="128">
        <f>'dXdata - Annual'!H24/100</f>
        <v>6.5897399813517055E-3</v>
      </c>
      <c r="H20" s="128">
        <f>'dXdata - Annual'!I24/100</f>
        <v>1.3653228710378329E-2</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3.4485574297939081E-2</v>
      </c>
      <c r="AL20" s="120">
        <f>'dXdata - Monthly'!AI24/100</f>
        <v>2.7838101010734695E-2</v>
      </c>
      <c r="AM20" s="120">
        <f>'dXdata - Monthly'!AJ24/100</f>
        <v>2.1017272431838041E-2</v>
      </c>
      <c r="AN20" s="120" t="e">
        <f>'dXdata - Monthly'!AK24/100</f>
        <v>#N/A</v>
      </c>
      <c r="AO20" s="228" t="e">
        <f>'dXdata - Monthly'!AL24/100</f>
        <v>#N/A</v>
      </c>
      <c r="AP20" s="69"/>
    </row>
    <row r="21" spans="1:13631" s="69" customFormat="1" ht="13.5" customHeight="1" x14ac:dyDescent="0.2">
      <c r="A21" s="140">
        <v>18</v>
      </c>
      <c r="B21" s="152" t="s">
        <v>34</v>
      </c>
      <c r="C21" s="142"/>
      <c r="D21" s="143"/>
      <c r="E21" s="156" t="s">
        <v>35</v>
      </c>
      <c r="F21" s="157">
        <f>'dXdata - Annual'!G25/100</f>
        <v>1.9935404833500314E-2</v>
      </c>
      <c r="G21" s="157">
        <f>'dXdata - Annual'!H25/100</f>
        <v>4.4496614981435201E-3</v>
      </c>
      <c r="H21" s="157">
        <f>'dXdata - Annual'!I25/100</f>
        <v>1.7719798885718285E-2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151">
        <f>'dXdata - Monthly'!AK25/100</f>
        <v>4.1477640959170392E-2</v>
      </c>
      <c r="AO21" s="231">
        <f>'dXdata - Monthly'!AL25/100</f>
        <v>4.3916720884840776E-2</v>
      </c>
    </row>
    <row r="22" spans="1:13631" s="77" customFormat="1" ht="13.5" customHeight="1" thickBot="1" x14ac:dyDescent="0.25">
      <c r="A22" s="73">
        <v>19</v>
      </c>
      <c r="B22" s="90" t="s">
        <v>36</v>
      </c>
      <c r="C22" s="84"/>
      <c r="D22" s="87"/>
      <c r="E22" s="109" t="s">
        <v>37</v>
      </c>
      <c r="F22" s="129">
        <f>'dXdata - Annual'!G26/100</f>
        <v>1.0939161042471834E-2</v>
      </c>
      <c r="G22" s="129">
        <f>'dXdata - Annual'!H26/100</f>
        <v>4.9446190952890934E-3</v>
      </c>
      <c r="H22" s="129">
        <f>'dXdata - Annual'!I26/100</f>
        <v>1.5776676936385625E-2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130">
        <f>'dXdata - Monthly'!AK26/100</f>
        <v>4.7087937285305248E-2</v>
      </c>
      <c r="AO22" s="235">
        <f>'dXdata - Monthly'!AL26/100</f>
        <v>4.9771356041242942E-2</v>
      </c>
      <c r="AP22" s="69"/>
    </row>
    <row r="23" spans="1:13631" s="71" customFormat="1" ht="13.5" customHeight="1" thickBot="1" x14ac:dyDescent="0.25">
      <c r="A23" s="72"/>
      <c r="B23" s="66" t="s">
        <v>38</v>
      </c>
      <c r="C23" s="67"/>
      <c r="D23" s="68"/>
      <c r="E23" s="254" t="s">
        <v>38</v>
      </c>
      <c r="F23" s="255"/>
      <c r="G23" s="255"/>
      <c r="H23" s="255"/>
      <c r="I23" s="255"/>
      <c r="J23" s="255"/>
      <c r="K23" s="255"/>
      <c r="L23" s="255"/>
      <c r="M23" s="255"/>
      <c r="N23" s="255"/>
      <c r="O23" s="255"/>
      <c r="P23" s="255"/>
      <c r="Q23" s="255"/>
      <c r="R23" s="255"/>
      <c r="S23" s="255"/>
      <c r="T23" s="255"/>
      <c r="U23" s="256"/>
      <c r="V23" s="256"/>
      <c r="W23" s="256"/>
      <c r="X23" s="256"/>
      <c r="Y23" s="256"/>
      <c r="Z23" s="256"/>
      <c r="AA23" s="256"/>
      <c r="AB23" s="256"/>
      <c r="AC23" s="256"/>
      <c r="AD23" s="256"/>
      <c r="AE23" s="256"/>
      <c r="AF23" s="256"/>
      <c r="AG23" s="256"/>
      <c r="AH23" s="256"/>
      <c r="AI23" s="256"/>
      <c r="AJ23" s="256"/>
      <c r="AK23" s="256"/>
      <c r="AL23" s="256"/>
      <c r="AM23" s="256"/>
      <c r="AN23" s="256"/>
      <c r="AO23" s="257"/>
      <c r="AP23" s="69"/>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row>
    <row r="24" spans="1:13631" s="88" customFormat="1" ht="13.5" customHeight="1" x14ac:dyDescent="0.2">
      <c r="A24" s="140">
        <v>21</v>
      </c>
      <c r="B24" s="153" t="s">
        <v>39</v>
      </c>
      <c r="C24" s="142" t="s">
        <v>15</v>
      </c>
      <c r="D24" s="143"/>
      <c r="E24" s="154" t="s">
        <v>237</v>
      </c>
      <c r="F24" s="158">
        <f>'dXdata - Annual'!G30/100</f>
        <v>1.0930356888972925E-2</v>
      </c>
      <c r="G24" s="158">
        <f>'dXdata - Annual'!H30/100</f>
        <v>3.2173194173058528E-2</v>
      </c>
      <c r="H24" s="155">
        <f>'dXdata - Annual'!I30/100</f>
        <v>2.1261801747670672E-2</v>
      </c>
      <c r="I24" s="146">
        <f>'dXdata - Monthly'!F30/100</f>
        <v>1.7271058442321907E-2</v>
      </c>
      <c r="J24" s="146">
        <f>'dXdata - Monthly'!G30/100</f>
        <v>2.1429716615351424E-2</v>
      </c>
      <c r="K24" s="146">
        <f>'dXdata - Monthly'!H30/100</f>
        <v>2.8923956406500695E-2</v>
      </c>
      <c r="L24" s="146">
        <f>'dXdata - Monthly'!I30/100</f>
        <v>3.3420680873621045E-2</v>
      </c>
      <c r="M24" s="146">
        <f>'dXdata - Monthly'!J30/100</f>
        <v>4.3483923868647523E-2</v>
      </c>
      <c r="N24" s="146">
        <f>'dXdata - Monthly'!K30/100</f>
        <v>4.0397576112642497E-2</v>
      </c>
      <c r="O24" s="146">
        <f>'dXdata - Monthly'!L30/100</f>
        <v>3.616428134796057E-2</v>
      </c>
      <c r="P24" s="146">
        <f>'dXdata - Monthly'!M30/100</f>
        <v>3.1937056629399052E-2</v>
      </c>
      <c r="Q24" s="146">
        <f>'dXdata - Monthly'!N30/100</f>
        <v>3.1718105037253697E-2</v>
      </c>
      <c r="R24" s="146">
        <f>'dXdata - Monthly'!O30/100</f>
        <v>3.2791604171942268E-2</v>
      </c>
      <c r="S24" s="146">
        <f>'dXdata - Monthly'!P30/100</f>
        <v>3.4802363543156245E-2</v>
      </c>
      <c r="T24" s="146">
        <f>'dXdata - Monthly'!Q30/100</f>
        <v>3.3800015054249011E-2</v>
      </c>
      <c r="U24" s="145">
        <f>'dXdata - Monthly'!R30/100</f>
        <v>2.7245341865865136E-2</v>
      </c>
      <c r="V24" s="146">
        <f>'dXdata - Monthly'!S30/100</f>
        <v>2.8073862062006683E-2</v>
      </c>
      <c r="W24" s="146">
        <f>'dXdata - Monthly'!T30/100</f>
        <v>2.5975040784508518E-2</v>
      </c>
      <c r="X24" s="146">
        <f>'dXdata - Monthly'!U30/100</f>
        <v>2.0489050824691546E-2</v>
      </c>
      <c r="Y24" s="146">
        <f>'dXdata - Monthly'!V30/100</f>
        <v>2.1013685571557694E-2</v>
      </c>
      <c r="Z24" s="146">
        <f>'dXdata - Monthly'!W30/100</f>
        <v>1.9172067970543827E-2</v>
      </c>
      <c r="AA24" s="146">
        <f>'dXdata - Monthly'!X30/100</f>
        <v>2.0597875863733961E-2</v>
      </c>
      <c r="AB24" s="146">
        <f>'dXdata - Monthly'!Y30/100</f>
        <v>2.3280077326943482E-2</v>
      </c>
      <c r="AC24" s="146">
        <f>'dXdata - Monthly'!Z30/100</f>
        <v>2.0226054983542019E-2</v>
      </c>
      <c r="AD24" s="146">
        <f>'dXdata - Monthly'!AA30/100</f>
        <v>2.2304008885349669E-2</v>
      </c>
      <c r="AE24" s="146">
        <f>'dXdata - Monthly'!AB30/100</f>
        <v>1.5691129323273767E-2</v>
      </c>
      <c r="AF24" s="146">
        <f>'dXdata - Monthly'!AC30/100</f>
        <v>1.1483217755717368E-2</v>
      </c>
      <c r="AG24" s="145">
        <f>'dXdata - Monthly'!AD30/100</f>
        <v>1.5629916583486336E-2</v>
      </c>
      <c r="AH24" s="146">
        <f>'dXdata - Monthly'!AE30/100</f>
        <v>9.8310019042990859E-3</v>
      </c>
      <c r="AI24" s="146">
        <f>'dXdata - Monthly'!AF30/100</f>
        <v>1.2998330651253331E-2</v>
      </c>
      <c r="AJ24" s="146">
        <f>'dXdata - Monthly'!AG30/100</f>
        <v>1.6560133281167788E-2</v>
      </c>
      <c r="AK24" s="146">
        <f>'dXdata - Monthly'!AH30/100</f>
        <v>1.470793051117969E-2</v>
      </c>
      <c r="AL24" s="146">
        <f>'dXdata - Monthly'!AI30/100</f>
        <v>1.5420020049427663E-2</v>
      </c>
      <c r="AM24" s="146">
        <f>'dXdata - Monthly'!AJ30/100</f>
        <v>1.3359293881322953E-2</v>
      </c>
      <c r="AN24" s="146" t="e">
        <f>'dXdata - Monthly'!AK30/100</f>
        <v>#N/A</v>
      </c>
      <c r="AO24" s="227" t="e">
        <f>'dXdata - Monthly'!AL30/100</f>
        <v>#N/A</v>
      </c>
    </row>
    <row r="25" spans="1:13631" s="77" customFormat="1" ht="13.5" customHeight="1" x14ac:dyDescent="0.2">
      <c r="A25" s="73">
        <v>22</v>
      </c>
      <c r="B25" s="90" t="s">
        <v>40</v>
      </c>
      <c r="C25" s="84" t="s">
        <v>15</v>
      </c>
      <c r="D25" s="87"/>
      <c r="E25" s="91" t="s">
        <v>41</v>
      </c>
      <c r="F25" s="223">
        <f>'dXdata - Annual'!G31/100</f>
        <v>2.6999999999999996E-2</v>
      </c>
      <c r="G25" s="223">
        <f>'dXdata - Annual'!H31/100</f>
        <v>2.9083333333333333E-2</v>
      </c>
      <c r="H25" s="224">
        <f>'dXdata - Annual'!I31/100</f>
        <v>3.6375000000000005E-2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25">
        <f>'dXdata - Monthly'!AK31/100</f>
        <v>3.95E-2</v>
      </c>
      <c r="AO25" s="236">
        <f>'dXdata - Monthly'!AL31/100</f>
        <v>3.95E-2</v>
      </c>
      <c r="AP25" s="69"/>
    </row>
    <row r="26" spans="1:13631" s="69" customFormat="1" ht="13.5" customHeight="1" thickBot="1" x14ac:dyDescent="0.25">
      <c r="A26" s="140">
        <v>23</v>
      </c>
      <c r="B26" s="159" t="s">
        <v>42</v>
      </c>
      <c r="C26" s="160"/>
      <c r="D26" s="161"/>
      <c r="E26" s="162" t="s">
        <v>43</v>
      </c>
      <c r="F26" s="177">
        <f>'dXdata - Annual'!G32/100</f>
        <v>7.4999999999999997E-3</v>
      </c>
      <c r="G26" s="177">
        <f>'dXdata - Annual'!H32/100</f>
        <v>9.5833333333333343E-3</v>
      </c>
      <c r="H26" s="178">
        <f>'dXdata - Annual'!I32/100</f>
        <v>1.6875000000000001E-2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163">
        <f>'dXdata - Monthly'!AK32/100</f>
        <v>0.02</v>
      </c>
      <c r="AO26" s="237">
        <f>'dXdata - Monthly'!AL32/100</f>
        <v>0.02</v>
      </c>
    </row>
    <row r="27" spans="1:13631" s="71" customFormat="1" ht="13.5" customHeight="1" thickBot="1" x14ac:dyDescent="0.25">
      <c r="A27" s="72"/>
      <c r="B27" s="66" t="s">
        <v>44</v>
      </c>
      <c r="C27" s="67"/>
      <c r="D27" s="68"/>
      <c r="E27" s="254" t="s">
        <v>44</v>
      </c>
      <c r="F27" s="255"/>
      <c r="G27" s="255"/>
      <c r="H27" s="255"/>
      <c r="I27" s="255"/>
      <c r="J27" s="255"/>
      <c r="K27" s="255"/>
      <c r="L27" s="255"/>
      <c r="M27" s="255"/>
      <c r="N27" s="255"/>
      <c r="O27" s="255"/>
      <c r="P27" s="255"/>
      <c r="Q27" s="255"/>
      <c r="R27" s="255"/>
      <c r="S27" s="255"/>
      <c r="T27" s="255"/>
      <c r="U27" s="256"/>
      <c r="V27" s="256"/>
      <c r="W27" s="256"/>
      <c r="X27" s="256"/>
      <c r="Y27" s="256"/>
      <c r="Z27" s="256"/>
      <c r="AA27" s="256"/>
      <c r="AB27" s="256"/>
      <c r="AC27" s="256"/>
      <c r="AD27" s="256"/>
      <c r="AE27" s="256"/>
      <c r="AF27" s="256"/>
      <c r="AG27" s="256"/>
      <c r="AH27" s="256"/>
      <c r="AI27" s="256"/>
      <c r="AJ27" s="256"/>
      <c r="AK27" s="256"/>
      <c r="AL27" s="256"/>
      <c r="AM27" s="256"/>
      <c r="AN27" s="256"/>
      <c r="AO27" s="257"/>
      <c r="AP27" s="69"/>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row>
    <row r="28" spans="1:13631" s="69" customFormat="1" ht="13.5" customHeight="1" x14ac:dyDescent="0.2">
      <c r="A28" s="140">
        <v>25</v>
      </c>
      <c r="B28" s="153" t="s">
        <v>45</v>
      </c>
      <c r="C28" s="142" t="s">
        <v>46</v>
      </c>
      <c r="D28" s="143"/>
      <c r="E28" s="154" t="s">
        <v>47</v>
      </c>
      <c r="F28" s="167">
        <f>'dXdata - Annual'!G33</f>
        <v>74.896253553474452</v>
      </c>
      <c r="G28" s="167">
        <f>'dXdata - Annual'!H33</f>
        <v>80.209418980292426</v>
      </c>
      <c r="H28" s="168">
        <f>'dXdata - Annual'!I33</f>
        <v>81.80024552027443</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6.9429763906576012</v>
      </c>
      <c r="AK28" s="219">
        <f>'dXdata - Monthly'!AH33</f>
        <v>6.809087958601765</v>
      </c>
      <c r="AL28" s="219">
        <f>'dXdata - Monthly'!AI33</f>
        <v>6.7817757930131872</v>
      </c>
      <c r="AM28" s="219">
        <f>'dXdata - Monthly'!AJ33</f>
        <v>6.83059295599781</v>
      </c>
      <c r="AN28" s="219" t="e">
        <f>'dXdata - Monthly'!AK33</f>
        <v>#N/A</v>
      </c>
      <c r="AO28" s="238" t="e">
        <f>'dXdata - Monthly'!AL33</f>
        <v>#N/A</v>
      </c>
    </row>
    <row r="29" spans="1:13631" s="77" customFormat="1" ht="13.5" customHeight="1" x14ac:dyDescent="0.2">
      <c r="A29" s="73">
        <v>26</v>
      </c>
      <c r="B29" s="92" t="s">
        <v>48</v>
      </c>
      <c r="C29" s="75" t="s">
        <v>49</v>
      </c>
      <c r="D29" s="76"/>
      <c r="E29" s="91" t="s">
        <v>50</v>
      </c>
      <c r="F29" s="132">
        <f>'dXdata - Annual'!G34</f>
        <v>29.321695247980188</v>
      </c>
      <c r="G29" s="132">
        <f>'dXdata - Annual'!H34</f>
        <v>31.730509530535723</v>
      </c>
      <c r="H29" s="133">
        <f>'dXdata - Annual'!I34</f>
        <v>31.858031927935311</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2.7618718254033845</v>
      </c>
      <c r="AK29" s="221">
        <f>'dXdata - Monthly'!AH34</f>
        <v>2.7542784461748315</v>
      </c>
      <c r="AL29" s="221">
        <f>'dXdata - Monthly'!AI34</f>
        <v>2.7535203554986794</v>
      </c>
      <c r="AM29" s="221">
        <f>'dXdata - Monthly'!AJ34</f>
        <v>2.7798108648207478</v>
      </c>
      <c r="AN29" s="221" t="e">
        <f>'dXdata - Monthly'!AK34</f>
        <v>#N/A</v>
      </c>
      <c r="AO29" s="239" t="e">
        <f>'dXdata - Monthly'!AL34</f>
        <v>#N/A</v>
      </c>
      <c r="AP29" s="69"/>
    </row>
    <row r="30" spans="1:13631" s="69" customFormat="1" ht="13.5" customHeight="1" x14ac:dyDescent="0.2">
      <c r="A30" s="140">
        <v>28</v>
      </c>
      <c r="B30" s="153" t="s">
        <v>51</v>
      </c>
      <c r="C30" s="142" t="s">
        <v>52</v>
      </c>
      <c r="D30" s="143"/>
      <c r="E30" s="156" t="s">
        <v>53</v>
      </c>
      <c r="F30" s="171">
        <f>'dXdata - Annual'!G36</f>
        <v>9245</v>
      </c>
      <c r="G30" s="171">
        <f>'dXdata - Annual'!H36</f>
        <v>11534</v>
      </c>
      <c r="H30" s="174">
        <f>'dXdata - Annual'!I36</f>
        <v>10971</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172">
        <f>'dXdata - Monthly'!AK36</f>
        <v>1051</v>
      </c>
      <c r="AO30" s="240">
        <f>'dXdata - Monthly'!AL36</f>
        <v>1565</v>
      </c>
    </row>
    <row r="31" spans="1:13631" s="77" customFormat="1" ht="13.5" customHeight="1" x14ac:dyDescent="0.2">
      <c r="A31" s="73">
        <v>29</v>
      </c>
      <c r="B31" s="92" t="s">
        <v>54</v>
      </c>
      <c r="C31" s="75" t="s">
        <v>55</v>
      </c>
      <c r="D31" s="76"/>
      <c r="E31" s="91" t="s">
        <v>246</v>
      </c>
      <c r="F31" s="121">
        <f>'dXdata - Annual'!G37</f>
        <v>5427</v>
      </c>
      <c r="G31" s="121">
        <f>'dXdata - Annual'!H37</f>
        <v>5008</v>
      </c>
      <c r="H31" s="134">
        <f>'dXdata - Annual'!I37</f>
        <v>4925</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135">
        <f>'dXdata - Monthly'!AK37</f>
        <v>459</v>
      </c>
      <c r="AO31" s="241" t="e">
        <f>'dXdata - Monthly'!AL37</f>
        <v>#N/A</v>
      </c>
      <c r="AP31" s="69"/>
    </row>
    <row r="32" spans="1:13631" s="69" customFormat="1" ht="13.5" customHeight="1" x14ac:dyDescent="0.2">
      <c r="A32" s="140">
        <v>31</v>
      </c>
      <c r="B32" s="153" t="s">
        <v>57</v>
      </c>
      <c r="C32" s="142" t="s">
        <v>56</v>
      </c>
      <c r="D32" s="143"/>
      <c r="E32" s="156" t="s">
        <v>58</v>
      </c>
      <c r="F32" s="171">
        <f>'dXdata - Annual'!G38</f>
        <v>22522</v>
      </c>
      <c r="G32" s="171">
        <f>'dXdata - Annual'!H38</f>
        <v>23869</v>
      </c>
      <c r="H32" s="174">
        <f>'dXdata - Annual'!I38</f>
        <v>20534</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172">
        <f>'dXdata - Monthly'!AK38</f>
        <v>2029</v>
      </c>
      <c r="AO32" s="240">
        <f>'dXdata - Monthly'!AL38</f>
        <v>1791</v>
      </c>
    </row>
    <row r="33" spans="1:42" s="77" customFormat="1" ht="13.5" customHeight="1" x14ac:dyDescent="0.2">
      <c r="A33" s="73">
        <v>32</v>
      </c>
      <c r="B33" s="92" t="s">
        <v>59</v>
      </c>
      <c r="C33" s="75" t="s">
        <v>55</v>
      </c>
      <c r="D33" s="76"/>
      <c r="E33" s="91" t="s">
        <v>60</v>
      </c>
      <c r="F33" s="121">
        <f>'dXdata - Annual'!G40</f>
        <v>56.88903848107153</v>
      </c>
      <c r="G33" s="121">
        <f>'dXdata - Annual'!H40</f>
        <v>55.729323277533702</v>
      </c>
      <c r="H33" s="134">
        <f>'dXdata - Annual'!I40</f>
        <v>48.551835159564263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135">
        <f>'dXdata - Monthly'!AK40*100</f>
        <v>55.879922886257226</v>
      </c>
      <c r="AO33" s="241">
        <f>'dXdata - Monthly'!AL40*100</f>
        <v>52.048823016564953</v>
      </c>
      <c r="AP33" s="69"/>
    </row>
    <row r="34" spans="1:42" s="69" customFormat="1" ht="13.5" customHeight="1" thickBot="1" x14ac:dyDescent="0.25">
      <c r="A34" s="140">
        <v>33</v>
      </c>
      <c r="B34" s="159" t="s">
        <v>61</v>
      </c>
      <c r="C34" s="142" t="s">
        <v>46</v>
      </c>
      <c r="D34" s="161"/>
      <c r="E34" s="162" t="s">
        <v>161</v>
      </c>
      <c r="F34" s="198">
        <f>'dXdata - Annual'!G39</f>
        <v>462.2163333333333</v>
      </c>
      <c r="G34" s="198">
        <f>'dXdata - Annual'!H39</f>
        <v>463.4635833333333</v>
      </c>
      <c r="H34" s="199">
        <f>'dXdata - Annual'!I39</f>
        <v>458.09333333333331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00">
        <f>'dXdata - Monthly'!AK39/1000</f>
        <v>439.72</v>
      </c>
      <c r="AO34" s="242">
        <f>'dXdata - Monthly'!AL39/1000</f>
        <v>443.00099999999998</v>
      </c>
    </row>
    <row r="35" spans="1:42" s="69" customFormat="1" ht="13.5" customHeight="1" thickBot="1" x14ac:dyDescent="0.25">
      <c r="A35" s="140"/>
      <c r="B35" s="202" t="s">
        <v>62</v>
      </c>
      <c r="C35" s="203"/>
      <c r="D35" s="204"/>
      <c r="E35" s="258" t="s">
        <v>62</v>
      </c>
      <c r="F35" s="259"/>
      <c r="G35" s="259"/>
      <c r="H35" s="259"/>
      <c r="I35" s="259"/>
      <c r="J35" s="259"/>
      <c r="K35" s="259"/>
      <c r="L35" s="259"/>
      <c r="M35" s="259"/>
      <c r="N35" s="259"/>
      <c r="O35" s="259"/>
      <c r="P35" s="259"/>
      <c r="Q35" s="259"/>
      <c r="R35" s="259"/>
      <c r="S35" s="259"/>
      <c r="T35" s="259"/>
      <c r="U35" s="260"/>
      <c r="V35" s="260"/>
      <c r="W35" s="260"/>
      <c r="X35" s="260"/>
      <c r="Y35" s="260"/>
      <c r="Z35" s="260"/>
      <c r="AA35" s="260"/>
      <c r="AB35" s="260"/>
      <c r="AC35" s="260"/>
      <c r="AD35" s="260"/>
      <c r="AE35" s="260"/>
      <c r="AF35" s="260"/>
      <c r="AG35" s="260"/>
      <c r="AH35" s="260"/>
      <c r="AI35" s="260"/>
      <c r="AJ35" s="260"/>
      <c r="AK35" s="260"/>
      <c r="AL35" s="260"/>
      <c r="AM35" s="260"/>
      <c r="AN35" s="260"/>
      <c r="AO35" s="261"/>
    </row>
    <row r="36" spans="1:42" s="94" customFormat="1" ht="13.5" customHeight="1" x14ac:dyDescent="0.2">
      <c r="A36" s="94">
        <v>35</v>
      </c>
      <c r="B36" s="210" t="s">
        <v>63</v>
      </c>
      <c r="C36" s="210" t="s">
        <v>49</v>
      </c>
      <c r="D36" s="211"/>
      <c r="E36" s="212" t="s">
        <v>238</v>
      </c>
      <c r="F36" s="213">
        <f>'dXdata - Annual'!G41</f>
        <v>71.554266115944003</v>
      </c>
      <c r="G36" s="213">
        <f>'dXdata - Annual'!H41</f>
        <v>78.864432539013535</v>
      </c>
      <c r="H36" s="214">
        <f>'dXdata - Annual'!I41</f>
        <v>82.896284906649413</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7.5458724208578394</v>
      </c>
      <c r="AK36" s="215">
        <f>'dXdata - Monthly'!AH41</f>
        <v>6.8994874172949263</v>
      </c>
      <c r="AL36" s="215">
        <f>'dXdata - Monthly'!AI41</f>
        <v>6.9656572846461424</v>
      </c>
      <c r="AM36" s="215">
        <f>'dXdata - Monthly'!AJ41</f>
        <v>6.8279603890475205</v>
      </c>
      <c r="AN36" s="215" t="e">
        <f>'dXdata - Monthly'!AK41</f>
        <v>#N/A</v>
      </c>
      <c r="AO36" s="243" t="e">
        <f>'dXdata - Monthly'!AL41</f>
        <v>#N/A</v>
      </c>
      <c r="AP36" s="93"/>
    </row>
    <row r="37" spans="1:42" s="93" customFormat="1" ht="13.5" customHeight="1" x14ac:dyDescent="0.2">
      <c r="A37" s="93">
        <v>36</v>
      </c>
      <c r="B37" s="153" t="s">
        <v>64</v>
      </c>
      <c r="C37" s="153" t="s">
        <v>49</v>
      </c>
      <c r="D37" s="175"/>
      <c r="E37" s="176" t="s">
        <v>239</v>
      </c>
      <c r="F37" s="165">
        <f>'dXdata - Annual'!G42</f>
        <v>63.020004</v>
      </c>
      <c r="G37" s="165">
        <f>'dXdata - Annual'!H42</f>
        <v>71.650746999999996</v>
      </c>
      <c r="H37" s="166">
        <f>'dXdata - Annual'!I42</f>
        <v>76.832944000000012</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6.9670560000000004</v>
      </c>
      <c r="AL37" s="190">
        <f>'dXdata - Monthly'!AI42</f>
        <v>6.4533560000000003</v>
      </c>
      <c r="AM37" s="190">
        <f>'dXdata - Monthly'!AJ42</f>
        <v>6.3251540000000004</v>
      </c>
      <c r="AN37" s="190">
        <f>'dXdata - Monthly'!AK42</f>
        <v>6.3204529999999997</v>
      </c>
      <c r="AO37" s="244" t="e">
        <f>'dXdata - Monthly'!AL42</f>
        <v>#N/A</v>
      </c>
    </row>
    <row r="38" spans="1:42" s="94" customFormat="1" ht="13.5" customHeight="1" x14ac:dyDescent="0.2">
      <c r="A38" s="94">
        <v>37</v>
      </c>
      <c r="B38" s="92" t="s">
        <v>65</v>
      </c>
      <c r="C38" s="92" t="s">
        <v>49</v>
      </c>
      <c r="D38" s="95"/>
      <c r="E38" s="96" t="s">
        <v>249</v>
      </c>
      <c r="F38" s="121">
        <f>'dXdata - Annual'!G43</f>
        <v>3795</v>
      </c>
      <c r="G38" s="121">
        <f>'dXdata - Annual'!H43</f>
        <v>3449</v>
      </c>
      <c r="H38" s="134">
        <f>'dXdata - Annual'!I43</f>
        <v>3114</v>
      </c>
      <c r="I38" s="135">
        <f>'dXdata - Monthly'!F43</f>
        <v>0</v>
      </c>
      <c r="J38" s="135">
        <f>'dXdata - Monthly'!G43</f>
        <v>401</v>
      </c>
      <c r="K38" s="135">
        <f>'dXdata - Monthly'!H43</f>
        <v>327</v>
      </c>
      <c r="L38" s="135">
        <f>'dXdata - Monthly'!I43</f>
        <v>229</v>
      </c>
      <c r="M38" s="135">
        <f>'dXdata - Monthly'!J43</f>
        <v>253</v>
      </c>
      <c r="N38" s="135">
        <f>'dXdata - Monthly'!K43</f>
        <v>292</v>
      </c>
      <c r="O38" s="135">
        <f>'dXdata - Monthly'!L43</f>
        <v>246</v>
      </c>
      <c r="P38" s="135">
        <f>'dXdata - Monthly'!M43</f>
        <v>297</v>
      </c>
      <c r="Q38" s="135">
        <f>'dXdata - Monthly'!N43</f>
        <v>296</v>
      </c>
      <c r="R38" s="135">
        <f>'dXdata - Monthly'!O43</f>
        <v>334</v>
      </c>
      <c r="S38" s="135">
        <f>'dXdata - Monthly'!P43</f>
        <v>612</v>
      </c>
      <c r="T38" s="135">
        <f>'dXdata - Monthly'!Q43</f>
        <v>162</v>
      </c>
      <c r="U38" s="136">
        <f>'dXdata - Monthly'!R43</f>
        <v>0</v>
      </c>
      <c r="V38" s="135">
        <f>'dXdata - Monthly'!S43</f>
        <v>557</v>
      </c>
      <c r="W38" s="135">
        <f>'dXdata - Monthly'!T43</f>
        <v>256</v>
      </c>
      <c r="X38" s="135">
        <f>'dXdata - Monthly'!U43</f>
        <v>152</v>
      </c>
      <c r="Y38" s="135">
        <f>'dXdata - Monthly'!V43</f>
        <v>284</v>
      </c>
      <c r="Z38" s="135">
        <f>'dXdata - Monthly'!W43</f>
        <v>248</v>
      </c>
      <c r="AA38" s="135">
        <f>'dXdata - Monthly'!X43</f>
        <v>189</v>
      </c>
      <c r="AB38" s="135">
        <f>'dXdata - Monthly'!Y43</f>
        <v>172</v>
      </c>
      <c r="AC38" s="135">
        <f>'dXdata - Monthly'!Z43</f>
        <v>434</v>
      </c>
      <c r="AD38" s="135">
        <f>'dXdata - Monthly'!AA43</f>
        <v>437</v>
      </c>
      <c r="AE38" s="135">
        <f>'dXdata - Monthly'!AB43</f>
        <v>349</v>
      </c>
      <c r="AF38" s="135">
        <f>'dXdata - Monthly'!AC43</f>
        <v>36</v>
      </c>
      <c r="AG38" s="136" t="e">
        <f>'dXdata - Monthly'!AD43</f>
        <v>#N/A</v>
      </c>
      <c r="AH38" s="135" t="e">
        <f>'dXdata - Monthly'!AE43</f>
        <v>#N/A</v>
      </c>
      <c r="AI38" s="135" t="e">
        <f>'dXdata - Monthly'!AF43</f>
        <v>#N/A</v>
      </c>
      <c r="AJ38" s="135" t="e">
        <f>'dXdata - Monthly'!AG43</f>
        <v>#N/A</v>
      </c>
      <c r="AK38" s="135" t="e">
        <f>'dXdata - Monthly'!AH43</f>
        <v>#N/A</v>
      </c>
      <c r="AL38" s="135" t="e">
        <f>'dXdata - Monthly'!AI43</f>
        <v>#N/A</v>
      </c>
      <c r="AM38" s="135" t="e">
        <f>'dXdata - Monthly'!AJ43</f>
        <v>#N/A</v>
      </c>
      <c r="AN38" s="135" t="e">
        <f>'dXdata - Monthly'!AK43</f>
        <v>#N/A</v>
      </c>
      <c r="AO38" s="241" t="e">
        <f>'dXdata - Monthly'!AL43</f>
        <v>#N/A</v>
      </c>
      <c r="AP38" s="93"/>
    </row>
    <row r="39" spans="1:42" s="93" customFormat="1" ht="13.5" customHeight="1" x14ac:dyDescent="0.2">
      <c r="A39" s="93">
        <v>38</v>
      </c>
      <c r="B39" s="153" t="s">
        <v>66</v>
      </c>
      <c r="C39" s="153" t="s">
        <v>52</v>
      </c>
      <c r="D39" s="175"/>
      <c r="E39" s="176" t="s">
        <v>250</v>
      </c>
      <c r="F39" s="171">
        <f>'dXdata - Annual'!G44</f>
        <v>2435</v>
      </c>
      <c r="G39" s="171">
        <f>'dXdata - Annual'!H44</f>
        <v>2220</v>
      </c>
      <c r="H39" s="174">
        <f>'dXdata - Annual'!I44</f>
        <v>2209</v>
      </c>
      <c r="I39" s="172">
        <f>'dXdata - Monthly'!F44</f>
        <v>15</v>
      </c>
      <c r="J39" s="172">
        <f>'dXdata - Monthly'!G44</f>
        <v>420</v>
      </c>
      <c r="K39" s="172">
        <f>'dXdata - Monthly'!H44</f>
        <v>231</v>
      </c>
      <c r="L39" s="172">
        <f>'dXdata - Monthly'!I44</f>
        <v>154</v>
      </c>
      <c r="M39" s="172">
        <f>'dXdata - Monthly'!J44</f>
        <v>217</v>
      </c>
      <c r="N39" s="172">
        <f>'dXdata - Monthly'!K44</f>
        <v>208</v>
      </c>
      <c r="O39" s="172">
        <f>'dXdata - Monthly'!L44</f>
        <v>158</v>
      </c>
      <c r="P39" s="172">
        <f>'dXdata - Monthly'!M44</f>
        <v>215</v>
      </c>
      <c r="Q39" s="172">
        <f>'dXdata - Monthly'!N44</f>
        <v>189</v>
      </c>
      <c r="R39" s="172">
        <f>'dXdata - Monthly'!O44</f>
        <v>171</v>
      </c>
      <c r="S39" s="172">
        <f>'dXdata - Monthly'!P44</f>
        <v>130</v>
      </c>
      <c r="T39" s="172">
        <f>'dXdata - Monthly'!Q44</f>
        <v>112</v>
      </c>
      <c r="U39" s="173">
        <f>'dXdata - Monthly'!R44</f>
        <v>0</v>
      </c>
      <c r="V39" s="172">
        <f>'dXdata - Monthly'!S44</f>
        <v>466</v>
      </c>
      <c r="W39" s="172">
        <f>'dXdata - Monthly'!T44</f>
        <v>228</v>
      </c>
      <c r="X39" s="172">
        <f>'dXdata - Monthly'!U44</f>
        <v>165</v>
      </c>
      <c r="Y39" s="172">
        <f>'dXdata - Monthly'!V44</f>
        <v>210</v>
      </c>
      <c r="Z39" s="172">
        <f>'dXdata - Monthly'!W44</f>
        <v>159</v>
      </c>
      <c r="AA39" s="172">
        <f>'dXdata - Monthly'!X44</f>
        <v>163</v>
      </c>
      <c r="AB39" s="172">
        <f>'dXdata - Monthly'!Y44</f>
        <v>220</v>
      </c>
      <c r="AC39" s="172">
        <f>'dXdata - Monthly'!Z44</f>
        <v>124</v>
      </c>
      <c r="AD39" s="172">
        <f>'dXdata - Monthly'!AA44</f>
        <v>195</v>
      </c>
      <c r="AE39" s="172">
        <f>'dXdata - Monthly'!AB44</f>
        <v>184</v>
      </c>
      <c r="AF39" s="172">
        <f>'dXdata - Monthly'!AC44</f>
        <v>95</v>
      </c>
      <c r="AG39" s="173" t="e">
        <f>'dXdata - Monthly'!AD44</f>
        <v>#N/A</v>
      </c>
      <c r="AH39" s="172" t="e">
        <f>'dXdata - Monthly'!AE44</f>
        <v>#N/A</v>
      </c>
      <c r="AI39" s="172" t="e">
        <f>'dXdata - Monthly'!AF44</f>
        <v>#N/A</v>
      </c>
      <c r="AJ39" s="172" t="e">
        <f>'dXdata - Monthly'!AG44</f>
        <v>#N/A</v>
      </c>
      <c r="AK39" s="172" t="e">
        <f>'dXdata - Monthly'!AH44</f>
        <v>#N/A</v>
      </c>
      <c r="AL39" s="172" t="e">
        <f>'dXdata - Monthly'!AI44</f>
        <v>#N/A</v>
      </c>
      <c r="AM39" s="172" t="e">
        <f>'dXdata - Monthly'!AJ44</f>
        <v>#N/A</v>
      </c>
      <c r="AN39" s="172" t="e">
        <f>'dXdata - Monthly'!AK44</f>
        <v>#N/A</v>
      </c>
      <c r="AO39" s="240" t="e">
        <f>'dXdata - Monthly'!AL44</f>
        <v>#N/A</v>
      </c>
    </row>
    <row r="40" spans="1:42" s="94" customFormat="1" ht="13.5" customHeight="1" x14ac:dyDescent="0.2">
      <c r="A40" s="94">
        <v>39</v>
      </c>
      <c r="B40" s="92" t="s">
        <v>67</v>
      </c>
      <c r="C40" s="92" t="s">
        <v>52</v>
      </c>
      <c r="D40" s="95"/>
      <c r="E40" s="96" t="s">
        <v>240</v>
      </c>
      <c r="F40" s="121">
        <f>'dXdata - Annual'!G45</f>
        <v>121</v>
      </c>
      <c r="G40" s="121">
        <f>'dXdata - Annual'!H45</f>
        <v>131</v>
      </c>
      <c r="H40" s="134">
        <f>'dXdata - Annual'!I45</f>
        <v>162</v>
      </c>
      <c r="I40" s="135">
        <f>'dXdata - Monthly'!F45</f>
        <v>8</v>
      </c>
      <c r="J40" s="135">
        <f>'dXdata - Monthly'!G45</f>
        <v>9</v>
      </c>
      <c r="K40" s="135">
        <f>'dXdata - Monthly'!H45</f>
        <v>10</v>
      </c>
      <c r="L40" s="135">
        <f>'dXdata - Monthly'!I45</f>
        <v>14</v>
      </c>
      <c r="M40" s="135">
        <f>'dXdata - Monthly'!J45</f>
        <v>15</v>
      </c>
      <c r="N40" s="135">
        <f>'dXdata - Monthly'!K45</f>
        <v>12</v>
      </c>
      <c r="O40" s="135">
        <f>'dXdata - Monthly'!L45</f>
        <v>5</v>
      </c>
      <c r="P40" s="135">
        <f>'dXdata - Monthly'!M45</f>
        <v>18</v>
      </c>
      <c r="Q40" s="135">
        <f>'dXdata - Monthly'!N45</f>
        <v>5</v>
      </c>
      <c r="R40" s="135">
        <f>'dXdata - Monthly'!O45</f>
        <v>11</v>
      </c>
      <c r="S40" s="135">
        <f>'dXdata - Monthly'!P45</f>
        <v>15</v>
      </c>
      <c r="T40" s="135">
        <f>'dXdata - Monthly'!Q45</f>
        <v>9</v>
      </c>
      <c r="U40" s="136">
        <f>'dXdata - Monthly'!R45</f>
        <v>5</v>
      </c>
      <c r="V40" s="135">
        <f>'dXdata - Monthly'!S45</f>
        <v>10</v>
      </c>
      <c r="W40" s="135">
        <f>'dXdata - Monthly'!T45</f>
        <v>16</v>
      </c>
      <c r="X40" s="135">
        <f>'dXdata - Monthly'!U45</f>
        <v>19</v>
      </c>
      <c r="Y40" s="135">
        <f>'dXdata - Monthly'!V45</f>
        <v>10</v>
      </c>
      <c r="Z40" s="135">
        <f>'dXdata - Monthly'!W45</f>
        <v>12</v>
      </c>
      <c r="AA40" s="135">
        <f>'dXdata - Monthly'!X45</f>
        <v>13</v>
      </c>
      <c r="AB40" s="135">
        <f>'dXdata - Monthly'!Y45</f>
        <v>23</v>
      </c>
      <c r="AC40" s="135">
        <f>'dXdata - Monthly'!Z45</f>
        <v>4</v>
      </c>
      <c r="AD40" s="135">
        <f>'dXdata - Monthly'!AA45</f>
        <v>13</v>
      </c>
      <c r="AE40" s="135">
        <f>'dXdata - Monthly'!AB45</f>
        <v>16</v>
      </c>
      <c r="AF40" s="135">
        <f>'dXdata - Monthly'!AC45</f>
        <v>21</v>
      </c>
      <c r="AG40" s="136">
        <f>'dXdata - Monthly'!AD45</f>
        <v>9</v>
      </c>
      <c r="AH40" s="135">
        <f>'dXdata - Monthly'!AE45</f>
        <v>17</v>
      </c>
      <c r="AI40" s="135">
        <f>'dXdata - Monthly'!AF45</f>
        <v>18</v>
      </c>
      <c r="AJ40" s="135">
        <f>'dXdata - Monthly'!AG45</f>
        <v>7</v>
      </c>
      <c r="AK40" s="135">
        <f>'dXdata - Monthly'!AH45</f>
        <v>11</v>
      </c>
      <c r="AL40" s="135">
        <f>'dXdata - Monthly'!AI45</f>
        <v>12</v>
      </c>
      <c r="AM40" s="135">
        <f>'dXdata - Monthly'!AJ45</f>
        <v>20</v>
      </c>
      <c r="AN40" s="135">
        <f>'dXdata - Monthly'!AK45</f>
        <v>13</v>
      </c>
      <c r="AO40" s="241" t="e">
        <f>'dXdata - Monthly'!AL45</f>
        <v>#N/A</v>
      </c>
      <c r="AP40" s="93"/>
    </row>
    <row r="41" spans="1:42" s="93" customFormat="1" ht="13.5" customHeight="1" thickBot="1" x14ac:dyDescent="0.25">
      <c r="A41" s="93">
        <v>41</v>
      </c>
      <c r="B41" s="206" t="s">
        <v>68</v>
      </c>
      <c r="C41" s="206" t="s">
        <v>56</v>
      </c>
      <c r="D41" s="207"/>
      <c r="E41" s="207" t="s">
        <v>241</v>
      </c>
      <c r="F41" s="198">
        <f>'dXdata - Annual'!G46</f>
        <v>4584.7849479999995</v>
      </c>
      <c r="G41" s="198">
        <f>'dXdata - Annual'!H46</f>
        <v>4571.9860310000004</v>
      </c>
      <c r="H41" s="199">
        <f>'dXdata - Annual'!I46</f>
        <v>4555.8069329999998</v>
      </c>
      <c r="I41" s="208">
        <f>'dXdata - Monthly'!F46</f>
        <v>211.71463999999997</v>
      </c>
      <c r="J41" s="208">
        <f>'dXdata - Monthly'!G46</f>
        <v>203.44859100000002</v>
      </c>
      <c r="K41" s="208">
        <f>'dXdata - Monthly'!H46</f>
        <v>377.489687</v>
      </c>
      <c r="L41" s="208">
        <f>'dXdata - Monthly'!I46</f>
        <v>262.26815899999997</v>
      </c>
      <c r="M41" s="208">
        <f>'dXdata - Monthly'!J46</f>
        <v>377.96681799999999</v>
      </c>
      <c r="N41" s="208">
        <f>'dXdata - Monthly'!K46</f>
        <v>328.27255500000001</v>
      </c>
      <c r="O41" s="208">
        <f>'dXdata - Monthly'!L46</f>
        <v>291.73443699999996</v>
      </c>
      <c r="P41" s="208">
        <f>'dXdata - Monthly'!M46</f>
        <v>340.54346100000004</v>
      </c>
      <c r="Q41" s="208">
        <f>'dXdata - Monthly'!N46</f>
        <v>1161.7674730000001</v>
      </c>
      <c r="R41" s="208">
        <f>'dXdata - Monthly'!O46</f>
        <v>341.50022799999999</v>
      </c>
      <c r="S41" s="208">
        <f>'dXdata - Monthly'!P46</f>
        <v>379.17111599999998</v>
      </c>
      <c r="T41" s="208">
        <f>'dXdata - Monthly'!Q46</f>
        <v>296.10886600000003</v>
      </c>
      <c r="U41" s="209">
        <f>'dXdata - Monthly'!R46</f>
        <v>193.286145</v>
      </c>
      <c r="V41" s="208">
        <f>'dXdata - Monthly'!S46</f>
        <v>340.68530900000002</v>
      </c>
      <c r="W41" s="208">
        <f>'dXdata - Monthly'!T46</f>
        <v>440.93455299999999</v>
      </c>
      <c r="X41" s="208">
        <f>'dXdata - Monthly'!U46</f>
        <v>438.125406</v>
      </c>
      <c r="Y41" s="208">
        <f>'dXdata - Monthly'!V46</f>
        <v>720.90606300000002</v>
      </c>
      <c r="Z41" s="208">
        <f>'dXdata - Monthly'!W46</f>
        <v>395.63786300000004</v>
      </c>
      <c r="AA41" s="208">
        <f>'dXdata - Monthly'!X46</f>
        <v>444.64394600000003</v>
      </c>
      <c r="AB41" s="208">
        <f>'dXdata - Monthly'!Y46</f>
        <v>352.979963</v>
      </c>
      <c r="AC41" s="208">
        <f>'dXdata - Monthly'!Z46</f>
        <v>271.53466600000002</v>
      </c>
      <c r="AD41" s="208">
        <f>'dXdata - Monthly'!AA46</f>
        <v>337.15106400000002</v>
      </c>
      <c r="AE41" s="208">
        <f>'dXdata - Monthly'!AB46</f>
        <v>381.71691499999997</v>
      </c>
      <c r="AF41" s="208">
        <f>'dXdata - Monthly'!AC46</f>
        <v>238.20504</v>
      </c>
      <c r="AG41" s="209">
        <f>'dXdata - Monthly'!AD46</f>
        <v>263.61203599999999</v>
      </c>
      <c r="AH41" s="208">
        <f>'dXdata - Monthly'!AE46</f>
        <v>357.73022800000001</v>
      </c>
      <c r="AI41" s="208">
        <f>'dXdata - Monthly'!AF46</f>
        <v>348.366939</v>
      </c>
      <c r="AJ41" s="208">
        <f>'dXdata - Monthly'!AG46</f>
        <v>393.51106600000003</v>
      </c>
      <c r="AK41" s="208">
        <f>'dXdata - Monthly'!AH46</f>
        <v>334.38160399999998</v>
      </c>
      <c r="AL41" s="208">
        <f>'dXdata - Monthly'!AI46</f>
        <v>360.18556100000001</v>
      </c>
      <c r="AM41" s="208">
        <f>'dXdata - Monthly'!AJ46</f>
        <v>350.147809</v>
      </c>
      <c r="AN41" s="208">
        <f>'dXdata - Monthly'!AK46</f>
        <v>354.86428999999998</v>
      </c>
      <c r="AO41" s="245">
        <f>'dXdata - Monthly'!AL46</f>
        <v>407.23015599999997</v>
      </c>
    </row>
    <row r="42" spans="1:42" ht="11.25" x14ac:dyDescent="0.2">
      <c r="E42" s="12" t="s">
        <v>69</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row>
    <row r="43" spans="1:42" ht="11.25" x14ac:dyDescent="0.2">
      <c r="E43" s="12" t="s">
        <v>70</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row>
    <row r="44" spans="1:42"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row>
    <row r="45" spans="1:42" ht="11.25" x14ac:dyDescent="0.2">
      <c r="E45" s="12" t="s">
        <v>71</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row>
    <row r="46" spans="1:42" ht="11.25" x14ac:dyDescent="0.2">
      <c r="E46" s="12" t="s">
        <v>247</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row>
    <row r="47" spans="1:42" ht="11.25" x14ac:dyDescent="0.2">
      <c r="E47" s="12" t="s">
        <v>252</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row>
    <row r="48" spans="1:42" ht="11.25" x14ac:dyDescent="0.2">
      <c r="E48" s="12" t="s">
        <v>253</v>
      </c>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row>
    <row r="49" spans="1:42" ht="11.25" x14ac:dyDescent="0.2">
      <c r="E49" s="12" t="s">
        <v>248</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row>
    <row r="50" spans="1:42"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2"/>
    </row>
    <row r="51" spans="1:42"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2"/>
    </row>
    <row r="52" spans="1:42"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2"/>
    </row>
    <row r="53" spans="1:42" s="5" customFormat="1" ht="11.25" hidden="1" x14ac:dyDescent="0.2">
      <c r="A53" s="13"/>
      <c r="B53" s="14"/>
      <c r="C53" s="15"/>
      <c r="D53" s="15"/>
      <c r="E53" s="16"/>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2"/>
    </row>
    <row r="54" spans="1:42"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2"/>
    </row>
    <row r="55" spans="1:42"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2"/>
    </row>
    <row r="56" spans="1:42" s="5" customFormat="1" ht="11.25" hidden="1" x14ac:dyDescent="0.2">
      <c r="A56" s="13"/>
      <c r="B56" s="14"/>
      <c r="C56" s="15"/>
      <c r="D56" s="15"/>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2"/>
    </row>
    <row r="57" spans="1:42"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2"/>
    </row>
    <row r="58" spans="1:42"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2"/>
    </row>
    <row r="59" spans="1:42"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2"/>
    </row>
    <row r="60" spans="1:42"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2"/>
    </row>
    <row r="61" spans="1:42"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2"/>
    </row>
    <row r="62" spans="1:42"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2"/>
    </row>
    <row r="63" spans="1:42"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2"/>
    </row>
    <row r="64" spans="1:42"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2"/>
    </row>
    <row r="65" spans="1:42"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2"/>
    </row>
    <row r="66" spans="1:42"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2"/>
    </row>
    <row r="67" spans="1:42"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2"/>
    </row>
    <row r="68" spans="1:42"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2"/>
    </row>
    <row r="69" spans="1:42"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2"/>
    </row>
    <row r="70" spans="1:42"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2"/>
    </row>
    <row r="71" spans="1:42"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2"/>
    </row>
    <row r="72" spans="1:42"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2"/>
    </row>
    <row r="73" spans="1:42"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2"/>
    </row>
    <row r="74" spans="1:42"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2"/>
    </row>
    <row r="75" spans="1:42"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2"/>
    </row>
    <row r="76" spans="1:42"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2"/>
    </row>
    <row r="77" spans="1:42"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2"/>
    </row>
    <row r="78" spans="1:42"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2"/>
    </row>
    <row r="79" spans="1:42"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2"/>
    </row>
    <row r="80" spans="1:42"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2"/>
    </row>
    <row r="81" spans="1:42"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2"/>
    </row>
    <row r="82" spans="1:42"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2"/>
    </row>
    <row r="83" spans="1:42"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2"/>
    </row>
    <row r="84" spans="1:42"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2"/>
    </row>
    <row r="85" spans="1:42"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2"/>
    </row>
    <row r="86" spans="1:42"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2"/>
    </row>
    <row r="87" spans="1:42"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2"/>
    </row>
    <row r="88" spans="1:42"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2"/>
    </row>
    <row r="89" spans="1:42"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2"/>
    </row>
    <row r="90" spans="1:42"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2"/>
    </row>
    <row r="91" spans="1:42"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2"/>
    </row>
    <row r="92" spans="1:42"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2"/>
    </row>
    <row r="93" spans="1:42"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2"/>
    </row>
    <row r="94" spans="1:42"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2"/>
    </row>
    <row r="95" spans="1:42"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2"/>
    </row>
    <row r="96" spans="1:42"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2"/>
    </row>
    <row r="97" spans="1:42"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2"/>
    </row>
    <row r="98" spans="1:42"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2"/>
    </row>
    <row r="99" spans="1:42"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2"/>
    </row>
    <row r="100" spans="1:42"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2"/>
    </row>
    <row r="101" spans="1:42"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2"/>
    </row>
    <row r="102" spans="1:42"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2"/>
    </row>
    <row r="103" spans="1:42"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2"/>
    </row>
    <row r="104" spans="1:42"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2"/>
    </row>
    <row r="105" spans="1:42"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2"/>
    </row>
    <row r="106" spans="1:42"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2"/>
    </row>
    <row r="107" spans="1:42"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2"/>
    </row>
    <row r="108" spans="1:42"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2"/>
    </row>
    <row r="109" spans="1:42"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2"/>
    </row>
    <row r="110" spans="1:42"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2"/>
    </row>
    <row r="111" spans="1:42"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2"/>
    </row>
    <row r="112" spans="1:42"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2"/>
    </row>
    <row r="113" spans="1:42"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2"/>
    </row>
    <row r="114" spans="1:42"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2"/>
    </row>
    <row r="115" spans="1:42"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2"/>
    </row>
    <row r="116" spans="1:42"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2"/>
    </row>
    <row r="117" spans="1:42"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2"/>
    </row>
    <row r="118" spans="1:42"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2"/>
    </row>
    <row r="119" spans="1:42"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2"/>
    </row>
    <row r="120" spans="1:42"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2"/>
    </row>
    <row r="121" spans="1:42"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2"/>
    </row>
    <row r="122" spans="1:42"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2"/>
    </row>
    <row r="123" spans="1:42"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2"/>
    </row>
    <row r="124" spans="1:42"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2"/>
    </row>
    <row r="125" spans="1:42"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2"/>
    </row>
    <row r="126" spans="1:42"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2"/>
    </row>
    <row r="127" spans="1:42"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2"/>
    </row>
    <row r="128" spans="1:42"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2"/>
    </row>
    <row r="129" spans="1:42"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2"/>
    </row>
    <row r="130" spans="1:42"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2"/>
    </row>
    <row r="131" spans="1:42"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2"/>
    </row>
    <row r="132" spans="1:42"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2"/>
    </row>
    <row r="133" spans="1:42"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2"/>
    </row>
    <row r="134" spans="1:42"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2"/>
    </row>
    <row r="135" spans="1:42"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2"/>
    </row>
    <row r="136" spans="1:42"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2"/>
    </row>
    <row r="137" spans="1:42"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2"/>
    </row>
    <row r="138" spans="1:42"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2"/>
    </row>
    <row r="139" spans="1:42"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2"/>
    </row>
    <row r="140" spans="1:42"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2"/>
    </row>
    <row r="141" spans="1:42"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2"/>
    </row>
    <row r="142" spans="1:42"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2"/>
    </row>
    <row r="143" spans="1:42"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2"/>
    </row>
    <row r="144" spans="1:42"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2"/>
    </row>
    <row r="145" spans="1:42"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2"/>
    </row>
    <row r="146" spans="1:42"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2"/>
    </row>
    <row r="147" spans="1:42"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2"/>
    </row>
    <row r="148" spans="1:42"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2"/>
    </row>
    <row r="149" spans="1:42"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2"/>
    </row>
    <row r="150" spans="1:42"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2"/>
    </row>
    <row r="151" spans="1:42"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2"/>
    </row>
    <row r="152" spans="1:42"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2"/>
    </row>
    <row r="153" spans="1:42"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2"/>
    </row>
    <row r="154" spans="1:42"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2"/>
    </row>
    <row r="155" spans="1:42"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2"/>
    </row>
    <row r="156" spans="1:42"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2"/>
    </row>
    <row r="157" spans="1:42"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2"/>
    </row>
    <row r="158" spans="1:42"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2"/>
    </row>
    <row r="159" spans="1:42"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2"/>
    </row>
    <row r="160" spans="1:42"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2"/>
    </row>
    <row r="161" spans="1:42"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2"/>
    </row>
    <row r="162" spans="1:42"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2"/>
    </row>
    <row r="163" spans="1:42"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2"/>
    </row>
    <row r="164" spans="1:42"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2"/>
    </row>
    <row r="165" spans="1:42"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2"/>
    </row>
    <row r="166" spans="1:42"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2"/>
    </row>
    <row r="167" spans="1:42"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2"/>
    </row>
    <row r="168" spans="1:42"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2"/>
    </row>
    <row r="169" spans="1:42"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2"/>
    </row>
    <row r="170" spans="1:42"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2"/>
    </row>
    <row r="171" spans="1:42"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2"/>
    </row>
    <row r="172" spans="1:42"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2"/>
    </row>
    <row r="173" spans="1:42"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2"/>
    </row>
    <row r="174" spans="1:42"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2"/>
    </row>
    <row r="175" spans="1:42"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2"/>
    </row>
    <row r="176" spans="1:42"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2"/>
    </row>
    <row r="177" spans="1:42"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2"/>
    </row>
    <row r="178" spans="1:42"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2"/>
    </row>
    <row r="179" spans="1:42"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2"/>
    </row>
    <row r="180" spans="1:42"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2"/>
    </row>
    <row r="181" spans="1:42"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2"/>
    </row>
    <row r="182" spans="1:42"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2"/>
    </row>
    <row r="183" spans="1:42"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2"/>
    </row>
    <row r="184" spans="1:42"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2"/>
    </row>
    <row r="185" spans="1:42"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2"/>
    </row>
    <row r="186" spans="1:42"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2"/>
    </row>
    <row r="187" spans="1:42"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2"/>
    </row>
    <row r="188" spans="1:42"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2"/>
    </row>
    <row r="189" spans="1:42"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2"/>
    </row>
    <row r="190" spans="1:42"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2"/>
    </row>
    <row r="191" spans="1:42"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2"/>
    </row>
    <row r="192" spans="1:42"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2"/>
    </row>
    <row r="193" spans="1:42"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2"/>
    </row>
    <row r="194" spans="1:42"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2"/>
    </row>
    <row r="195" spans="1:42"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2"/>
    </row>
    <row r="196" spans="1:42"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2"/>
    </row>
    <row r="197" spans="1:42"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2"/>
    </row>
    <row r="198" spans="1:42"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2"/>
    </row>
    <row r="199" spans="1:42"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2"/>
    </row>
    <row r="200" spans="1:42"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2"/>
    </row>
    <row r="201" spans="1:42"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2"/>
    </row>
    <row r="202" spans="1:42"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2"/>
    </row>
    <row r="203" spans="1:42"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2"/>
    </row>
    <row r="204" spans="1:42"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2"/>
    </row>
    <row r="205" spans="1:42"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2"/>
    </row>
    <row r="206" spans="1:42"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2"/>
    </row>
    <row r="207" spans="1:42"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2"/>
    </row>
    <row r="208" spans="1:42"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2"/>
    </row>
    <row r="209" spans="1:42"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2"/>
    </row>
    <row r="210" spans="1:42"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2"/>
    </row>
    <row r="211" spans="1:42"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2"/>
    </row>
    <row r="212" spans="1:42"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2"/>
    </row>
    <row r="213" spans="1:42"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2"/>
    </row>
    <row r="214" spans="1:42"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2"/>
    </row>
    <row r="215" spans="1:42"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2"/>
    </row>
    <row r="216" spans="1:42"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2"/>
    </row>
    <row r="217" spans="1:42"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2"/>
    </row>
    <row r="218" spans="1:42"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2"/>
    </row>
    <row r="219" spans="1:42"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2"/>
    </row>
    <row r="220" spans="1:42"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2"/>
    </row>
    <row r="221" spans="1:42"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2"/>
    </row>
    <row r="222" spans="1:42"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2"/>
    </row>
    <row r="223" spans="1:42"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2"/>
    </row>
    <row r="224" spans="1:42"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2"/>
    </row>
    <row r="225" spans="1:42"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2"/>
    </row>
    <row r="226" spans="1:42"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2"/>
    </row>
    <row r="227" spans="1:42"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2"/>
    </row>
    <row r="228" spans="1:42"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2"/>
    </row>
    <row r="229" spans="1:42"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2"/>
    </row>
    <row r="230" spans="1:42"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2"/>
    </row>
    <row r="231" spans="1:42"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2"/>
    </row>
    <row r="232" spans="1:42"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2"/>
    </row>
    <row r="233" spans="1:42"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2"/>
    </row>
    <row r="234" spans="1:42"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2"/>
    </row>
    <row r="235" spans="1:42"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2"/>
    </row>
    <row r="236" spans="1:42"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2"/>
    </row>
    <row r="237" spans="1:42"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2"/>
    </row>
    <row r="238" spans="1:42"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2"/>
    </row>
    <row r="239" spans="1:42"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2"/>
    </row>
    <row r="240" spans="1:42"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2"/>
    </row>
    <row r="241" spans="1:42"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2"/>
    </row>
    <row r="242" spans="1:42"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2"/>
    </row>
    <row r="243" spans="1:42"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2"/>
    </row>
    <row r="244" spans="1:42"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2"/>
    </row>
    <row r="245" spans="1:42"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2"/>
    </row>
    <row r="246" spans="1:42"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2"/>
    </row>
    <row r="247" spans="1:42"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2"/>
    </row>
    <row r="248" spans="1:42"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2"/>
    </row>
    <row r="249" spans="1:42"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2"/>
    </row>
    <row r="250" spans="1:42"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2"/>
    </row>
    <row r="251" spans="1:42"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2"/>
    </row>
    <row r="252" spans="1:42"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2"/>
    </row>
    <row r="253" spans="1:42"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2"/>
    </row>
    <row r="254" spans="1:42"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2"/>
    </row>
    <row r="255" spans="1:42"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2"/>
    </row>
    <row r="256" spans="1:42"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2"/>
    </row>
    <row r="257" spans="1:42"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2"/>
    </row>
    <row r="258" spans="1:42"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2"/>
    </row>
    <row r="259" spans="1:42"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2"/>
    </row>
    <row r="260" spans="1:42"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2"/>
    </row>
    <row r="261" spans="1:42"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2"/>
    </row>
    <row r="262" spans="1:42"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2"/>
    </row>
    <row r="263" spans="1:42"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2"/>
    </row>
    <row r="264" spans="1:42"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2"/>
    </row>
    <row r="265" spans="1:42"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2"/>
    </row>
    <row r="266" spans="1:42"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2"/>
    </row>
    <row r="267" spans="1:42"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2"/>
    </row>
    <row r="268" spans="1:42"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2"/>
    </row>
    <row r="269" spans="1:42"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2"/>
    </row>
    <row r="270" spans="1:42"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2"/>
    </row>
    <row r="271" spans="1:42"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2"/>
    </row>
    <row r="272" spans="1:42"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2"/>
    </row>
    <row r="273" spans="1:42"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2"/>
    </row>
    <row r="274" spans="1:42"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2"/>
    </row>
    <row r="275" spans="1:42"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2"/>
    </row>
    <row r="276" spans="1:42"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2"/>
    </row>
    <row r="277" spans="1:42"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2"/>
    </row>
    <row r="278" spans="1:42"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2"/>
    </row>
    <row r="279" spans="1:42"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2"/>
    </row>
    <row r="280" spans="1:42"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2"/>
    </row>
    <row r="281" spans="1:42"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2"/>
    </row>
    <row r="282" spans="1:42"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2"/>
    </row>
    <row r="283" spans="1:42"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2"/>
    </row>
    <row r="284" spans="1:42"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2"/>
    </row>
    <row r="285" spans="1:42"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2"/>
    </row>
    <row r="286" spans="1:42"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2"/>
    </row>
    <row r="287" spans="1:42"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2"/>
    </row>
    <row r="288" spans="1:42"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2"/>
    </row>
    <row r="289" spans="1:42"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2"/>
    </row>
    <row r="290" spans="1:42"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2"/>
    </row>
    <row r="291" spans="1:42"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2"/>
    </row>
    <row r="292" spans="1:42"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2"/>
    </row>
    <row r="293" spans="1:42"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2"/>
    </row>
    <row r="294" spans="1:42"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2"/>
    </row>
    <row r="295" spans="1:42"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2"/>
    </row>
    <row r="296" spans="1:42"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2"/>
    </row>
    <row r="297" spans="1:42"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2"/>
    </row>
    <row r="298" spans="1:42"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2"/>
    </row>
    <row r="299" spans="1:42"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2"/>
    </row>
    <row r="300" spans="1:42"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2"/>
    </row>
    <row r="301" spans="1:42"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2"/>
    </row>
    <row r="302" spans="1:42"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2"/>
    </row>
    <row r="303" spans="1:42"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2"/>
    </row>
    <row r="304" spans="1:42"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2"/>
    </row>
    <row r="305" spans="1:42"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2"/>
    </row>
    <row r="306" spans="1:42"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2"/>
    </row>
    <row r="307" spans="1:42"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2"/>
    </row>
    <row r="308" spans="1:42"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2"/>
    </row>
    <row r="309" spans="1:42"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2"/>
    </row>
    <row r="310" spans="1:42"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2"/>
    </row>
    <row r="311" spans="1:42"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2"/>
    </row>
    <row r="312" spans="1:42"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2"/>
    </row>
    <row r="313" spans="1:42"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2"/>
    </row>
    <row r="314" spans="1:42"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2"/>
    </row>
    <row r="315" spans="1:42"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2"/>
    </row>
    <row r="316" spans="1:42"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2"/>
    </row>
    <row r="317" spans="1:42"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2"/>
    </row>
    <row r="318" spans="1:42"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2"/>
    </row>
    <row r="319" spans="1:42"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2"/>
    </row>
    <row r="320" spans="1:42"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2"/>
    </row>
    <row r="321" spans="1:42"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2"/>
    </row>
    <row r="322" spans="1:42"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2"/>
    </row>
    <row r="323" spans="1:42"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2"/>
    </row>
    <row r="324" spans="1:42"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2"/>
    </row>
    <row r="325" spans="1:42"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2"/>
    </row>
    <row r="326" spans="1:42"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2"/>
    </row>
    <row r="327" spans="1:42"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2"/>
    </row>
    <row r="328" spans="1:42"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2"/>
    </row>
    <row r="329" spans="1:42"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2"/>
    </row>
    <row r="330" spans="1:42"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2"/>
    </row>
    <row r="331" spans="1:42"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2"/>
    </row>
    <row r="332" spans="1:42"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2"/>
    </row>
    <row r="333" spans="1:42"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2"/>
    </row>
    <row r="334" spans="1:42"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2"/>
    </row>
    <row r="335" spans="1:42"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2"/>
    </row>
    <row r="336" spans="1:42"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2"/>
    </row>
    <row r="337" spans="1:42"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2"/>
    </row>
    <row r="338" spans="1:42"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2"/>
    </row>
    <row r="339" spans="1:42"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2"/>
    </row>
    <row r="340" spans="1:42"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2"/>
    </row>
    <row r="341" spans="1:42"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2"/>
    </row>
    <row r="342" spans="1:42"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2"/>
    </row>
    <row r="343" spans="1:42"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2"/>
    </row>
    <row r="344" spans="1:42"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2"/>
    </row>
    <row r="345" spans="1:42"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2"/>
    </row>
    <row r="346" spans="1:42"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2"/>
    </row>
    <row r="347" spans="1:42"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2"/>
    </row>
    <row r="348" spans="1:42"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2"/>
    </row>
    <row r="349" spans="1:42"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2"/>
    </row>
    <row r="350" spans="1:42"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2"/>
    </row>
    <row r="351" spans="1:42"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2"/>
    </row>
    <row r="352" spans="1:42"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2"/>
    </row>
    <row r="353" spans="1:42"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2"/>
    </row>
    <row r="354" spans="1:42"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2"/>
    </row>
    <row r="355" spans="1:42"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2"/>
    </row>
    <row r="356" spans="1:42"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2"/>
    </row>
    <row r="357" spans="1:42"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2"/>
    </row>
    <row r="358" spans="1:42"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2"/>
    </row>
    <row r="359" spans="1:42"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2"/>
    </row>
    <row r="360" spans="1:42"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2"/>
    </row>
    <row r="361" spans="1:42"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2"/>
    </row>
    <row r="362" spans="1:42"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2"/>
    </row>
    <row r="363" spans="1:42"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2"/>
    </row>
    <row r="364" spans="1:42"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2"/>
    </row>
    <row r="365" spans="1:42"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2"/>
    </row>
    <row r="366" spans="1:42"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2"/>
    </row>
    <row r="367" spans="1:42"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2"/>
    </row>
    <row r="368" spans="1:42"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2"/>
    </row>
    <row r="369" spans="1:42"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2"/>
    </row>
    <row r="370" spans="1:42"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2"/>
    </row>
    <row r="371" spans="1:42"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2"/>
    </row>
    <row r="372" spans="1:42"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2"/>
    </row>
    <row r="373" spans="1:42"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2"/>
    </row>
    <row r="374" spans="1:42"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2"/>
    </row>
    <row r="375" spans="1:42"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2"/>
    </row>
    <row r="376" spans="1:42"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2"/>
    </row>
    <row r="377" spans="1:42"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2"/>
    </row>
    <row r="378" spans="1:42"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2"/>
    </row>
    <row r="379" spans="1:42"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2"/>
    </row>
    <row r="380" spans="1:42"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2"/>
    </row>
    <row r="381" spans="1:42"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2"/>
    </row>
    <row r="382" spans="1:42"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2"/>
    </row>
    <row r="383" spans="1:42"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2"/>
    </row>
    <row r="384" spans="1:42"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2"/>
    </row>
    <row r="385" spans="1:42"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2"/>
    </row>
    <row r="386" spans="1:42"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2"/>
    </row>
    <row r="387" spans="1:42"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2"/>
    </row>
    <row r="388" spans="1:42"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2"/>
    </row>
    <row r="389" spans="1:42"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2"/>
    </row>
    <row r="390" spans="1:42"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2"/>
    </row>
    <row r="391" spans="1:42"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2"/>
    </row>
    <row r="392" spans="1:42"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2"/>
    </row>
    <row r="393" spans="1:42"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2"/>
    </row>
    <row r="394" spans="1:42"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2"/>
    </row>
    <row r="395" spans="1:42"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2"/>
    </row>
    <row r="396" spans="1:42"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2"/>
    </row>
    <row r="397" spans="1:42"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2"/>
    </row>
    <row r="398" spans="1:42"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2"/>
    </row>
    <row r="399" spans="1:42"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2"/>
    </row>
    <row r="400" spans="1:42"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2"/>
    </row>
    <row r="401" spans="1:42"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2"/>
    </row>
    <row r="402" spans="1:42"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2"/>
    </row>
    <row r="403" spans="1:42"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2"/>
    </row>
    <row r="404" spans="1:42"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2"/>
    </row>
    <row r="405" spans="1:42"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2"/>
    </row>
    <row r="406" spans="1:42"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2"/>
    </row>
    <row r="407" spans="1:42"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2"/>
    </row>
    <row r="408" spans="1:42"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2"/>
    </row>
    <row r="409" spans="1:42"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2"/>
    </row>
    <row r="410" spans="1:42"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2"/>
    </row>
    <row r="411" spans="1:42"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2"/>
    </row>
    <row r="412" spans="1:42"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2"/>
    </row>
    <row r="413" spans="1:42"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2"/>
    </row>
    <row r="414" spans="1:42"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2"/>
    </row>
    <row r="415" spans="1:42"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2"/>
    </row>
    <row r="416" spans="1:42"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2"/>
    </row>
    <row r="417" spans="1:42"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2"/>
    </row>
    <row r="418" spans="1:42"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2"/>
    </row>
    <row r="419" spans="1:42"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2"/>
    </row>
    <row r="420" spans="1:42"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2"/>
    </row>
    <row r="421" spans="1:42"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2"/>
    </row>
    <row r="422" spans="1:42"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2"/>
    </row>
    <row r="423" spans="1:42"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2"/>
    </row>
    <row r="424" spans="1:42"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2"/>
    </row>
    <row r="425" spans="1:42"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2"/>
    </row>
    <row r="426" spans="1:42"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2"/>
    </row>
    <row r="427" spans="1:42"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2"/>
    </row>
    <row r="428" spans="1:42"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2"/>
    </row>
    <row r="429" spans="1:42"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2"/>
    </row>
    <row r="430" spans="1:42"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2"/>
    </row>
    <row r="431" spans="1:42"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2"/>
    </row>
    <row r="432" spans="1:42"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2"/>
    </row>
    <row r="433" spans="1:42"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2"/>
    </row>
    <row r="434" spans="1:42"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2"/>
    </row>
    <row r="435" spans="1:42"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2"/>
    </row>
    <row r="436" spans="1:42"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2"/>
    </row>
    <row r="437" spans="1:42"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2"/>
    </row>
    <row r="438" spans="1:42"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2"/>
    </row>
    <row r="439" spans="1:42"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2"/>
    </row>
    <row r="440" spans="1:42"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2"/>
    </row>
    <row r="441" spans="1:42"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2"/>
    </row>
    <row r="442" spans="1:42"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2"/>
    </row>
    <row r="443" spans="1:42"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2"/>
    </row>
    <row r="444" spans="1:42"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2"/>
    </row>
    <row r="445" spans="1:42"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2"/>
    </row>
    <row r="446" spans="1:42"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2"/>
    </row>
    <row r="447" spans="1:42"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2"/>
    </row>
    <row r="448" spans="1:42"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2"/>
    </row>
    <row r="449" spans="1:42"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2"/>
    </row>
    <row r="450" spans="1:42"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2"/>
    </row>
    <row r="451" spans="1:42"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2"/>
    </row>
    <row r="452" spans="1:42"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2"/>
    </row>
    <row r="453" spans="1:42"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2"/>
    </row>
    <row r="454" spans="1:42"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2"/>
    </row>
    <row r="455" spans="1:42"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2"/>
    </row>
    <row r="456" spans="1:42"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2"/>
    </row>
    <row r="457" spans="1:42"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2"/>
    </row>
    <row r="458" spans="1:42"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2"/>
    </row>
    <row r="459" spans="1:42"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2"/>
    </row>
    <row r="460" spans="1:42"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2"/>
    </row>
    <row r="461" spans="1:42"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2"/>
    </row>
    <row r="462" spans="1:42"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2"/>
    </row>
    <row r="463" spans="1:42"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2"/>
    </row>
    <row r="464" spans="1:42"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2"/>
    </row>
    <row r="465" spans="1:42"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2"/>
    </row>
    <row r="466" spans="1:42"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2"/>
    </row>
    <row r="467" spans="1:42"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2"/>
    </row>
    <row r="468" spans="1:42"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2"/>
    </row>
    <row r="469" spans="1:42"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2"/>
    </row>
    <row r="470" spans="1:42"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2"/>
    </row>
    <row r="471" spans="1:42"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2"/>
    </row>
    <row r="472" spans="1:42"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2"/>
    </row>
    <row r="473" spans="1:42"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2"/>
    </row>
    <row r="474" spans="1:42"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2"/>
    </row>
    <row r="475" spans="1:42"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2"/>
    </row>
    <row r="476" spans="1:42"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2"/>
    </row>
    <row r="477" spans="1:42"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2"/>
    </row>
    <row r="478" spans="1:42"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2"/>
    </row>
    <row r="479" spans="1:42"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2"/>
    </row>
    <row r="480" spans="1:42"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2"/>
    </row>
    <row r="481" spans="1:42"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2"/>
    </row>
    <row r="482" spans="1:42"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2"/>
    </row>
    <row r="483" spans="1:42"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2"/>
    </row>
    <row r="484" spans="1:42"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2"/>
    </row>
    <row r="485" spans="1:42"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2"/>
    </row>
    <row r="486" spans="1:42"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2"/>
    </row>
    <row r="487" spans="1:42"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2"/>
    </row>
    <row r="488" spans="1:42"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2"/>
    </row>
    <row r="489" spans="1:42"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2"/>
    </row>
    <row r="490" spans="1:42"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2"/>
    </row>
    <row r="491" spans="1:42"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2"/>
    </row>
    <row r="492" spans="1:42"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2"/>
    </row>
    <row r="493" spans="1:42"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2"/>
    </row>
    <row r="494" spans="1:42"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2"/>
    </row>
    <row r="495" spans="1:42"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2"/>
    </row>
    <row r="496" spans="1:42"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2"/>
    </row>
    <row r="497" spans="1:42"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2"/>
    </row>
    <row r="498" spans="1:42"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2"/>
    </row>
    <row r="499" spans="1:42"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2"/>
    </row>
    <row r="500" spans="1:42"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2"/>
    </row>
    <row r="501" spans="1:42"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2"/>
    </row>
    <row r="502" spans="1:42"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2"/>
    </row>
    <row r="503" spans="1:42"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2"/>
    </row>
    <row r="504" spans="1:42"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2"/>
    </row>
    <row r="505" spans="1:42"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2"/>
    </row>
    <row r="506" spans="1:42"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2"/>
    </row>
    <row r="507" spans="1:42"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2"/>
    </row>
    <row r="508" spans="1:42"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2"/>
    </row>
    <row r="509" spans="1:42"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2"/>
    </row>
    <row r="510" spans="1:42"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2"/>
    </row>
    <row r="511" spans="1:42"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2"/>
    </row>
    <row r="512" spans="1:42"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2"/>
    </row>
    <row r="513" spans="1:42"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2"/>
    </row>
    <row r="514" spans="1:42"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2"/>
    </row>
    <row r="515" spans="1:42"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2"/>
    </row>
    <row r="516" spans="1:42"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2"/>
    </row>
    <row r="517" spans="1:42"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2"/>
    </row>
    <row r="518" spans="1:42"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2"/>
    </row>
    <row r="519" spans="1:42"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2"/>
    </row>
    <row r="520" spans="1:42"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2"/>
    </row>
    <row r="521" spans="1:42"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2"/>
    </row>
    <row r="522" spans="1:42"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2"/>
    </row>
    <row r="523" spans="1:42"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2"/>
    </row>
    <row r="524" spans="1:42"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2"/>
    </row>
    <row r="525" spans="1:42"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2"/>
    </row>
    <row r="526" spans="1:42"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2"/>
    </row>
    <row r="527" spans="1:42"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2"/>
    </row>
    <row r="528" spans="1:42"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2"/>
    </row>
    <row r="529" spans="1:42"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2"/>
    </row>
    <row r="530" spans="1:42"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2"/>
    </row>
    <row r="531" spans="1:42"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2"/>
    </row>
    <row r="532" spans="1:42"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2"/>
    </row>
    <row r="533" spans="1:42"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2"/>
    </row>
    <row r="534" spans="1:42"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2"/>
    </row>
    <row r="535" spans="1:42"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2"/>
    </row>
    <row r="536" spans="1:42"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2"/>
    </row>
    <row r="537" spans="1:42"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2"/>
    </row>
    <row r="538" spans="1:42"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2"/>
    </row>
    <row r="539" spans="1:42"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2"/>
    </row>
    <row r="540" spans="1:42"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2"/>
    </row>
    <row r="541" spans="1:42"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2"/>
    </row>
    <row r="542" spans="1:42"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2"/>
    </row>
    <row r="543" spans="1:42"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2"/>
    </row>
    <row r="544" spans="1:42"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2"/>
    </row>
    <row r="545" spans="1:42"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2"/>
    </row>
    <row r="546" spans="1:42"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2"/>
    </row>
    <row r="547" spans="1:42"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2"/>
    </row>
    <row r="548" spans="1:42"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2"/>
    </row>
    <row r="549" spans="1:42"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2"/>
    </row>
    <row r="550" spans="1:42"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2"/>
    </row>
    <row r="551" spans="1:42"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2"/>
    </row>
    <row r="552" spans="1:42"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2"/>
    </row>
    <row r="553" spans="1:42"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2"/>
    </row>
    <row r="554" spans="1:42"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2"/>
    </row>
    <row r="555" spans="1:42"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2"/>
    </row>
    <row r="556" spans="1:42"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2"/>
    </row>
    <row r="557" spans="1:42"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2"/>
    </row>
    <row r="558" spans="1:42"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2"/>
    </row>
    <row r="559" spans="1:42"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2"/>
    </row>
    <row r="560" spans="1:42"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2"/>
    </row>
    <row r="561" spans="1:42"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2"/>
    </row>
    <row r="562" spans="1:42"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2"/>
    </row>
    <row r="563" spans="1:42"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2"/>
    </row>
    <row r="564" spans="1:42"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2"/>
    </row>
    <row r="565" spans="1:42"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2"/>
    </row>
    <row r="566" spans="1:42"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2"/>
    </row>
    <row r="567" spans="1:42"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2"/>
    </row>
    <row r="568" spans="1:42"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2"/>
    </row>
    <row r="569" spans="1:42"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2"/>
    </row>
    <row r="570" spans="1:42"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2"/>
    </row>
    <row r="571" spans="1:42"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2"/>
    </row>
    <row r="572" spans="1:42"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2"/>
    </row>
    <row r="573" spans="1:42"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2"/>
    </row>
    <row r="574" spans="1:42"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2"/>
    </row>
    <row r="575" spans="1:42"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2"/>
    </row>
    <row r="576" spans="1:42"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2"/>
    </row>
    <row r="577" spans="1:42"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2"/>
    </row>
    <row r="578" spans="1:42"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2"/>
    </row>
    <row r="579" spans="1:42"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2"/>
    </row>
    <row r="580" spans="1:42"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2"/>
    </row>
    <row r="581" spans="1:42"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2"/>
    </row>
    <row r="582" spans="1:42"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2"/>
    </row>
    <row r="583" spans="1:42"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2"/>
    </row>
    <row r="584" spans="1:42"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2"/>
    </row>
    <row r="585" spans="1:42"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2"/>
    </row>
    <row r="586" spans="1:42"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2"/>
    </row>
    <row r="587" spans="1:42"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2"/>
    </row>
    <row r="588" spans="1:42"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2"/>
    </row>
    <row r="589" spans="1:42"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2"/>
    </row>
    <row r="590" spans="1:42"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2"/>
    </row>
    <row r="591" spans="1:42"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2"/>
    </row>
    <row r="592" spans="1:42"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2"/>
    </row>
    <row r="593" spans="1:42"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2"/>
    </row>
    <row r="594" spans="1:42"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2"/>
    </row>
    <row r="595" spans="1:42"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2"/>
    </row>
    <row r="596" spans="1:42"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2"/>
    </row>
    <row r="597" spans="1:42"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2"/>
    </row>
    <row r="598" spans="1:42"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2"/>
    </row>
    <row r="599" spans="1:42"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2"/>
    </row>
    <row r="600" spans="1:42"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2"/>
    </row>
    <row r="601" spans="1:42"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2"/>
    </row>
    <row r="602" spans="1:42"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2"/>
    </row>
    <row r="603" spans="1:42"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2"/>
    </row>
    <row r="604" spans="1:42"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2"/>
    </row>
    <row r="605" spans="1:42"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2"/>
    </row>
    <row r="606" spans="1:42"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2"/>
    </row>
    <row r="607" spans="1:42"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2"/>
    </row>
    <row r="608" spans="1:42"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2"/>
    </row>
    <row r="609" spans="1:42"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2"/>
    </row>
    <row r="610" spans="1:42"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2"/>
    </row>
    <row r="611" spans="1:42"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2"/>
    </row>
    <row r="612" spans="1:42"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2"/>
    </row>
    <row r="613" spans="1:42"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2"/>
    </row>
    <row r="614" spans="1:42"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2"/>
    </row>
    <row r="615" spans="1:42"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2"/>
    </row>
    <row r="616" spans="1:42"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2"/>
    </row>
    <row r="617" spans="1:42"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2"/>
    </row>
    <row r="618" spans="1:42"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2"/>
    </row>
    <row r="619" spans="1:42"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2"/>
    </row>
    <row r="620" spans="1:42"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2"/>
    </row>
    <row r="621" spans="1:42"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2"/>
    </row>
    <row r="622" spans="1:42"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2"/>
    </row>
    <row r="623" spans="1:42"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2"/>
    </row>
    <row r="624" spans="1:42"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2"/>
    </row>
    <row r="625" spans="1:42"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2"/>
    </row>
    <row r="626" spans="1:42"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2"/>
    </row>
    <row r="627" spans="1:42"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2"/>
    </row>
    <row r="628" spans="1:42"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2"/>
    </row>
    <row r="629" spans="1:42"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2"/>
    </row>
    <row r="630" spans="1:42"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2"/>
    </row>
    <row r="631" spans="1:42"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2"/>
    </row>
    <row r="632" spans="1:42"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2"/>
    </row>
    <row r="633" spans="1:42"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2"/>
    </row>
    <row r="634" spans="1:42"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2"/>
    </row>
    <row r="635" spans="1:42"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2"/>
    </row>
    <row r="636" spans="1:42"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2"/>
    </row>
    <row r="637" spans="1:42"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2"/>
    </row>
    <row r="638" spans="1:42"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2"/>
    </row>
    <row r="639" spans="1:42"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2"/>
    </row>
    <row r="640" spans="1:42"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2"/>
    </row>
    <row r="641" spans="1:42"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2"/>
    </row>
    <row r="642" spans="1:42"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2"/>
    </row>
    <row r="643" spans="1:42"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2"/>
    </row>
    <row r="644" spans="1:42"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2"/>
    </row>
    <row r="645" spans="1:42"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2"/>
    </row>
    <row r="646" spans="1:42"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2"/>
    </row>
    <row r="647" spans="1:42"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2"/>
    </row>
    <row r="648" spans="1:42"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2"/>
    </row>
    <row r="649" spans="1:42"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2"/>
    </row>
    <row r="650" spans="1:42"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2"/>
    </row>
    <row r="651" spans="1:42"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2"/>
    </row>
    <row r="652" spans="1:42"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2"/>
    </row>
    <row r="653" spans="1:42"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2"/>
    </row>
    <row r="654" spans="1:42"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2"/>
    </row>
    <row r="655" spans="1:42"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2"/>
    </row>
    <row r="656" spans="1:42"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2"/>
    </row>
    <row r="657" spans="1:42"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2"/>
    </row>
    <row r="658" spans="1:42"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2"/>
    </row>
    <row r="659" spans="1:42"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2"/>
    </row>
    <row r="660" spans="1:42"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2"/>
    </row>
    <row r="661" spans="1:42"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2"/>
    </row>
    <row r="662" spans="1:42"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2"/>
    </row>
    <row r="663" spans="1:42"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2"/>
    </row>
    <row r="664" spans="1:42"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2"/>
    </row>
    <row r="665" spans="1:42"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2"/>
    </row>
    <row r="666" spans="1:42"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2"/>
    </row>
    <row r="667" spans="1:42"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2"/>
    </row>
    <row r="668" spans="1:42"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2"/>
    </row>
    <row r="669" spans="1:42"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2"/>
    </row>
    <row r="670" spans="1:42"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2"/>
    </row>
    <row r="671" spans="1:42" s="5" customFormat="1" ht="11.25" hidden="1" x14ac:dyDescent="0.2">
      <c r="A671" s="13"/>
      <c r="B671" s="14"/>
      <c r="C671" s="15"/>
      <c r="D671" s="15"/>
      <c r="E671" s="16"/>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2"/>
    </row>
    <row r="672" spans="1:42" s="5" customFormat="1" ht="11.25" hidden="1" x14ac:dyDescent="0.2">
      <c r="A672" s="13"/>
      <c r="B672" s="14"/>
      <c r="C672" s="15"/>
      <c r="D672" s="15"/>
      <c r="E672" s="16"/>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2"/>
    </row>
    <row r="673" spans="1:42" s="5" customFormat="1" ht="11.25" hidden="1" x14ac:dyDescent="0.2">
      <c r="A673" s="13"/>
      <c r="B673" s="14"/>
      <c r="C673" s="15"/>
      <c r="D673" s="15"/>
      <c r="E673" s="16"/>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2"/>
    </row>
    <row r="674" spans="1:42"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38"/>
      <c r="AP674" s="12"/>
    </row>
    <row r="675" spans="1:42"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38"/>
      <c r="AP675" s="12"/>
    </row>
    <row r="676" spans="1:42"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38"/>
      <c r="AP676" s="12"/>
    </row>
    <row r="677" spans="1:42"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38"/>
      <c r="AP677" s="12"/>
    </row>
    <row r="678" spans="1:42"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2"/>
    </row>
    <row r="679" spans="1:42"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38"/>
      <c r="AP679" s="12"/>
    </row>
    <row r="680" spans="1:42"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38"/>
      <c r="AP680" s="12"/>
    </row>
    <row r="681" spans="1:42"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38"/>
      <c r="AP681" s="12"/>
    </row>
    <row r="682" spans="1:42"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38"/>
      <c r="AP682" s="12"/>
    </row>
    <row r="683" spans="1:42"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38"/>
      <c r="AP683" s="12"/>
    </row>
    <row r="684" spans="1:42"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2"/>
    </row>
    <row r="685" spans="1:42"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2"/>
    </row>
    <row r="686" spans="1:42"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38"/>
      <c r="AP686" s="12"/>
    </row>
    <row r="687" spans="1:42"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38"/>
      <c r="AP687" s="12"/>
    </row>
    <row r="688" spans="1:42"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38"/>
      <c r="AP688" s="12"/>
    </row>
    <row r="689" spans="1:42"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38"/>
      <c r="AP689" s="12"/>
    </row>
    <row r="690" spans="1:42"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38"/>
      <c r="AP690" s="12"/>
    </row>
    <row r="691" spans="1:42"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38"/>
      <c r="AP691" s="12"/>
    </row>
    <row r="692" spans="1:42"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c r="AP692" s="12"/>
    </row>
    <row r="693" spans="1:42"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38"/>
      <c r="AP693" s="12"/>
    </row>
    <row r="694" spans="1:42"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38"/>
      <c r="AP694" s="12"/>
    </row>
    <row r="695" spans="1:42"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38"/>
      <c r="AP695" s="12"/>
    </row>
    <row r="696" spans="1:42"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38"/>
      <c r="AP696" s="12"/>
    </row>
    <row r="697" spans="1:42"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2"/>
    </row>
    <row r="698" spans="1:42"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2"/>
    </row>
    <row r="699" spans="1:42"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2"/>
    </row>
    <row r="700" spans="1:42"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38"/>
      <c r="AP700" s="12"/>
    </row>
    <row r="701" spans="1:42"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38"/>
      <c r="AP701" s="12"/>
    </row>
    <row r="702" spans="1:42"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38"/>
      <c r="AP702" s="12"/>
    </row>
    <row r="703" spans="1:42"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38"/>
      <c r="AP703" s="12"/>
    </row>
    <row r="704" spans="1:42"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38"/>
      <c r="AP704" s="12"/>
    </row>
    <row r="705" spans="1:42"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38"/>
      <c r="AP705" s="12"/>
    </row>
    <row r="706" spans="1:42"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38"/>
      <c r="AP706" s="12"/>
    </row>
    <row r="707" spans="1:42"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2"/>
    </row>
    <row r="708" spans="1:42"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38"/>
      <c r="AP708" s="12"/>
    </row>
    <row r="709" spans="1:42"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38"/>
      <c r="AP709" s="12"/>
    </row>
    <row r="710" spans="1:42"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38"/>
      <c r="AP710" s="12"/>
    </row>
    <row r="711" spans="1:42"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38"/>
      <c r="AP711" s="12"/>
    </row>
    <row r="712" spans="1:42"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38"/>
      <c r="AP712" s="12"/>
    </row>
    <row r="713" spans="1:42"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38"/>
      <c r="AP713" s="12"/>
    </row>
    <row r="714" spans="1:42"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38"/>
      <c r="AP714" s="12"/>
    </row>
    <row r="715" spans="1:42"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38"/>
      <c r="AP715" s="12"/>
    </row>
    <row r="716" spans="1:42"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38"/>
      <c r="AP716" s="12"/>
    </row>
    <row r="717" spans="1:42"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38"/>
      <c r="AP717" s="12"/>
    </row>
    <row r="718" spans="1:42"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38"/>
      <c r="AP718" s="12"/>
    </row>
    <row r="719" spans="1:42"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38"/>
      <c r="AP719" s="12"/>
    </row>
    <row r="720" spans="1:42"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38"/>
      <c r="AP720" s="12"/>
    </row>
    <row r="721" spans="1:42"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38"/>
      <c r="AP721" s="12"/>
    </row>
    <row r="722" spans="1:42"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38"/>
      <c r="AP722" s="12"/>
    </row>
    <row r="723" spans="1:42"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38"/>
      <c r="AP723" s="12"/>
    </row>
    <row r="724" spans="1:42"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38"/>
      <c r="AP724" s="12"/>
    </row>
    <row r="725" spans="1:42"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38"/>
      <c r="AP725" s="12"/>
    </row>
    <row r="726" spans="1:42"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2"/>
    </row>
    <row r="727" spans="1:42"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38"/>
      <c r="AP727" s="12"/>
    </row>
    <row r="728" spans="1:42"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38"/>
      <c r="AP728" s="12"/>
    </row>
    <row r="729" spans="1:42"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38"/>
      <c r="AP729" s="12"/>
    </row>
    <row r="730" spans="1:42"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38"/>
      <c r="AP730" s="12"/>
    </row>
    <row r="731" spans="1:42"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38"/>
      <c r="AP731" s="12"/>
    </row>
    <row r="732" spans="1:42"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38"/>
      <c r="AP732" s="12"/>
    </row>
    <row r="733" spans="1:42"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38"/>
      <c r="AP733" s="12"/>
    </row>
    <row r="734" spans="1:42"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38"/>
      <c r="AP734" s="12"/>
    </row>
    <row r="735" spans="1:42"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38"/>
      <c r="AP735" s="12"/>
    </row>
    <row r="736" spans="1:42"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38"/>
      <c r="AP736" s="12"/>
    </row>
    <row r="737" spans="1:42"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38"/>
      <c r="AP737" s="12"/>
    </row>
    <row r="738" spans="1:42"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38"/>
      <c r="AP738" s="12"/>
    </row>
    <row r="739" spans="1:42"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2"/>
    </row>
    <row r="740" spans="1:42"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38"/>
      <c r="AP740" s="12"/>
    </row>
    <row r="741" spans="1:42"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38"/>
      <c r="AP741" s="12"/>
    </row>
    <row r="742" spans="1:42"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38"/>
      <c r="AP742" s="12"/>
    </row>
    <row r="743" spans="1:42"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38"/>
      <c r="AP743" s="12"/>
    </row>
    <row r="744" spans="1:42"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38"/>
      <c r="AP744" s="12"/>
    </row>
    <row r="745" spans="1:42"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38"/>
      <c r="AP745" s="12"/>
    </row>
    <row r="746" spans="1:42"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38"/>
      <c r="AP746" s="12"/>
    </row>
    <row r="747" spans="1:42"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38"/>
      <c r="AP747" s="12"/>
    </row>
    <row r="748" spans="1:42"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38"/>
      <c r="AP748" s="12"/>
    </row>
    <row r="749" spans="1:42"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38"/>
      <c r="AP749" s="12"/>
    </row>
    <row r="750" spans="1:42"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38"/>
      <c r="AP750" s="12"/>
    </row>
    <row r="751" spans="1:42"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38"/>
      <c r="AP751" s="12"/>
    </row>
    <row r="752" spans="1:42"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38"/>
      <c r="AP752" s="12"/>
    </row>
    <row r="753" spans="1:42"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38"/>
      <c r="AP753" s="12"/>
    </row>
    <row r="754" spans="1:42"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38"/>
      <c r="AP754" s="12"/>
    </row>
    <row r="755" spans="1:42"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38"/>
      <c r="AP755" s="12"/>
    </row>
    <row r="756" spans="1:42"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38"/>
      <c r="AP756" s="12"/>
    </row>
    <row r="757" spans="1:42"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38"/>
      <c r="AP757" s="12"/>
    </row>
    <row r="758" spans="1:42"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38"/>
      <c r="AP758" s="12"/>
    </row>
    <row r="759" spans="1:42"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38"/>
      <c r="AP759" s="12"/>
    </row>
    <row r="760" spans="1:42"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38"/>
      <c r="AP760" s="12"/>
    </row>
    <row r="761" spans="1:42"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38"/>
      <c r="AP761" s="12"/>
    </row>
    <row r="762" spans="1:42"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38"/>
      <c r="AP762" s="12"/>
    </row>
    <row r="763" spans="1:42"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38"/>
      <c r="AP763" s="12"/>
    </row>
    <row r="764" spans="1:42"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38"/>
      <c r="AP764" s="12"/>
    </row>
    <row r="765" spans="1:42"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38"/>
      <c r="AP765" s="12"/>
    </row>
    <row r="766" spans="1:42"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38"/>
      <c r="AP766" s="12"/>
    </row>
    <row r="767" spans="1:42"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38"/>
      <c r="AP767" s="12"/>
    </row>
    <row r="768" spans="1:42"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38"/>
      <c r="AP768" s="12"/>
    </row>
    <row r="769" spans="1:42"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38"/>
      <c r="AP769" s="12"/>
    </row>
    <row r="770" spans="1:42"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38"/>
      <c r="AP770" s="12"/>
    </row>
    <row r="771" spans="1:42"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38"/>
      <c r="AP771" s="12"/>
    </row>
    <row r="772" spans="1:42"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38"/>
      <c r="AP772" s="12"/>
    </row>
    <row r="773" spans="1:42"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2"/>
    </row>
    <row r="774" spans="1:42"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2"/>
    </row>
    <row r="775" spans="1:42"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38"/>
      <c r="AP775" s="12"/>
    </row>
    <row r="776" spans="1:42"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38"/>
      <c r="AP776" s="12"/>
    </row>
    <row r="777" spans="1:42"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38"/>
      <c r="AP777" s="12"/>
    </row>
    <row r="778" spans="1:42"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38"/>
      <c r="AP778" s="12"/>
    </row>
    <row r="779" spans="1:42"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38"/>
      <c r="AP779" s="12"/>
    </row>
    <row r="780" spans="1:42"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38"/>
      <c r="AP780" s="12"/>
    </row>
    <row r="781" spans="1:42"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38"/>
      <c r="AP781" s="12"/>
    </row>
    <row r="782" spans="1:42"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38"/>
      <c r="AP782" s="12"/>
    </row>
    <row r="783" spans="1:42"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38"/>
      <c r="AP783" s="12"/>
    </row>
    <row r="784" spans="1:42"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38"/>
      <c r="AP784" s="12"/>
    </row>
    <row r="785" spans="1:42"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2"/>
    </row>
    <row r="786" spans="1:42"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2"/>
    </row>
    <row r="787" spans="1:42"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38"/>
      <c r="AP787" s="12"/>
    </row>
    <row r="788" spans="1:42"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2"/>
    </row>
    <row r="789" spans="1:42"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2"/>
    </row>
    <row r="790" spans="1:42"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2"/>
    </row>
    <row r="791" spans="1:42"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2"/>
    </row>
    <row r="792" spans="1:42"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2"/>
    </row>
    <row r="793" spans="1:42"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2"/>
    </row>
    <row r="794" spans="1:42"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38"/>
      <c r="AP794" s="12"/>
    </row>
    <row r="795" spans="1:42"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38"/>
      <c r="AP795" s="12"/>
    </row>
    <row r="796" spans="1:42"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38"/>
      <c r="AP796" s="12"/>
    </row>
    <row r="797" spans="1:42"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38"/>
      <c r="AP797" s="12"/>
    </row>
    <row r="798" spans="1:42"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38"/>
      <c r="AP798" s="12"/>
    </row>
    <row r="799" spans="1:42"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38"/>
      <c r="AP799" s="12"/>
    </row>
    <row r="800" spans="1:42"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2"/>
    </row>
    <row r="801" spans="1:42"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38"/>
      <c r="AP801" s="12"/>
    </row>
    <row r="802" spans="1:42"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38"/>
      <c r="AP802" s="12"/>
    </row>
    <row r="803" spans="1:42"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2"/>
    </row>
    <row r="804" spans="1:42"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38"/>
      <c r="AP804" s="12"/>
    </row>
    <row r="805" spans="1:42"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38"/>
      <c r="AP805" s="12"/>
    </row>
    <row r="806" spans="1:42"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38"/>
      <c r="AP806" s="12"/>
    </row>
    <row r="807" spans="1:42"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38"/>
      <c r="AP807" s="12"/>
    </row>
    <row r="808" spans="1:42"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38"/>
      <c r="AP808" s="12"/>
    </row>
    <row r="809" spans="1:42"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2"/>
    </row>
    <row r="810" spans="1:42"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2"/>
    </row>
    <row r="811" spans="1:42"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2"/>
    </row>
    <row r="812" spans="1:42"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38"/>
      <c r="AP812" s="12"/>
    </row>
    <row r="813" spans="1:42"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38"/>
      <c r="AP813" s="12"/>
    </row>
    <row r="814" spans="1:42"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38"/>
      <c r="AP814" s="12"/>
    </row>
    <row r="815" spans="1:42"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2"/>
    </row>
    <row r="816" spans="1:42"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38"/>
      <c r="AP816" s="12"/>
    </row>
    <row r="817" spans="1:42"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38"/>
      <c r="AP817" s="12"/>
    </row>
    <row r="818" spans="1:42"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38"/>
      <c r="AP818" s="12"/>
    </row>
    <row r="819" spans="1:42"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38"/>
      <c r="AP819" s="12"/>
    </row>
    <row r="820" spans="1:42"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38"/>
      <c r="AP820" s="12"/>
    </row>
    <row r="821" spans="1:42"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38"/>
      <c r="AP821" s="12"/>
    </row>
    <row r="822" spans="1:42"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38"/>
      <c r="AP822" s="12"/>
    </row>
    <row r="823" spans="1:42"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38"/>
      <c r="AP823" s="12"/>
    </row>
    <row r="824" spans="1:42"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2"/>
    </row>
    <row r="825" spans="1:42"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2"/>
    </row>
    <row r="826" spans="1:42"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38"/>
      <c r="AP826" s="12"/>
    </row>
    <row r="827" spans="1:42"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38"/>
      <c r="AP827" s="12"/>
    </row>
    <row r="828" spans="1:42"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38"/>
      <c r="AP828" s="12"/>
    </row>
    <row r="829" spans="1:42"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2"/>
    </row>
    <row r="830" spans="1:42"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2"/>
    </row>
    <row r="831" spans="1:42"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2"/>
    </row>
    <row r="832" spans="1:42"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38"/>
      <c r="AP832" s="12"/>
    </row>
    <row r="833" spans="1:42"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38"/>
      <c r="AP833" s="12"/>
    </row>
    <row r="834" spans="1:42"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38"/>
      <c r="AP834" s="12"/>
    </row>
    <row r="835" spans="1:42"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38"/>
      <c r="AP835" s="12"/>
    </row>
    <row r="836" spans="1:42"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2"/>
    </row>
    <row r="837" spans="1:42"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2"/>
    </row>
    <row r="838" spans="1:42"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38"/>
      <c r="AP838" s="12"/>
    </row>
    <row r="839" spans="1:42"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38"/>
      <c r="AP839" s="12"/>
    </row>
    <row r="840" spans="1:42"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38"/>
      <c r="AP840" s="12"/>
    </row>
    <row r="841" spans="1:42"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2"/>
    </row>
    <row r="842" spans="1:42"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2"/>
    </row>
    <row r="843" spans="1:42"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38"/>
      <c r="AP843" s="12"/>
    </row>
    <row r="844" spans="1:42"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38"/>
      <c r="AP844" s="12"/>
    </row>
    <row r="845" spans="1:42"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38"/>
      <c r="AP845" s="12"/>
    </row>
    <row r="846" spans="1:42"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2"/>
    </row>
    <row r="847" spans="1:42"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38"/>
      <c r="AP847" s="12"/>
    </row>
    <row r="848" spans="1:42"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38"/>
      <c r="AP848" s="12"/>
    </row>
    <row r="849" spans="1:42"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38"/>
      <c r="AP849" s="12"/>
    </row>
    <row r="850" spans="1:42"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38"/>
      <c r="AP850" s="12"/>
    </row>
    <row r="851" spans="1:42"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2"/>
    </row>
    <row r="852" spans="1:42"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38"/>
      <c r="AP852" s="12"/>
    </row>
    <row r="853" spans="1:42"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38"/>
      <c r="AP853" s="12"/>
    </row>
    <row r="854" spans="1:42"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38"/>
      <c r="AP854" s="12"/>
    </row>
    <row r="855" spans="1:42"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38"/>
      <c r="AP855" s="12"/>
    </row>
    <row r="856" spans="1:42"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38"/>
      <c r="AP856" s="12"/>
    </row>
    <row r="857" spans="1:42"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38"/>
      <c r="AP857" s="12"/>
    </row>
    <row r="858" spans="1:42"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38"/>
      <c r="AP858" s="12"/>
    </row>
    <row r="859" spans="1:42"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38"/>
      <c r="AP859" s="12"/>
    </row>
    <row r="860" spans="1:42"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38"/>
      <c r="AP860" s="12"/>
    </row>
    <row r="861" spans="1:42"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38"/>
      <c r="AP861" s="12"/>
    </row>
    <row r="862" spans="1:42"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2"/>
    </row>
    <row r="863" spans="1:42"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38"/>
      <c r="AP863" s="12"/>
    </row>
    <row r="864" spans="1:42"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38"/>
      <c r="AP864" s="12"/>
    </row>
    <row r="865" spans="1:42"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38"/>
      <c r="AP865" s="12"/>
    </row>
    <row r="866" spans="1:42"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38"/>
      <c r="AP866" s="12"/>
    </row>
    <row r="867" spans="1:42"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2"/>
    </row>
    <row r="868" spans="1:42"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38"/>
      <c r="AP868" s="12"/>
    </row>
    <row r="869" spans="1:42"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38"/>
      <c r="AP869" s="12"/>
    </row>
    <row r="870" spans="1:42"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38"/>
      <c r="AP870" s="12"/>
    </row>
    <row r="871" spans="1:42"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38"/>
      <c r="AP871" s="12"/>
    </row>
    <row r="872" spans="1:42"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38"/>
      <c r="AP872" s="12"/>
    </row>
    <row r="873" spans="1:42"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38"/>
      <c r="AP873" s="12"/>
    </row>
    <row r="874" spans="1:42"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38"/>
      <c r="AP874" s="12"/>
    </row>
    <row r="875" spans="1:42"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38"/>
      <c r="AP875" s="12"/>
    </row>
    <row r="876" spans="1:42"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38"/>
      <c r="AP876" s="12"/>
    </row>
    <row r="877" spans="1:42"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38"/>
      <c r="AP877" s="12"/>
    </row>
    <row r="878" spans="1:42"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38"/>
      <c r="AP878" s="12"/>
    </row>
    <row r="879" spans="1:42"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38"/>
      <c r="AP879" s="12"/>
    </row>
    <row r="880" spans="1:42"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38"/>
      <c r="AP880" s="12"/>
    </row>
    <row r="881" spans="1:42"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38"/>
      <c r="AP881" s="12"/>
    </row>
    <row r="882" spans="1:42"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38"/>
      <c r="AP882" s="12"/>
    </row>
    <row r="883" spans="1:42"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38"/>
      <c r="AP883" s="12"/>
    </row>
    <row r="884" spans="1:42"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38"/>
      <c r="AP884" s="12"/>
    </row>
    <row r="885" spans="1:42"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38"/>
      <c r="AP885" s="12"/>
    </row>
    <row r="886" spans="1:42"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38"/>
      <c r="AP886" s="12"/>
    </row>
    <row r="887" spans="1:42"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38"/>
      <c r="AP887" s="12"/>
    </row>
    <row r="888" spans="1:42"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38"/>
      <c r="AP888" s="12"/>
    </row>
    <row r="889" spans="1:42"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38"/>
      <c r="AP889" s="12"/>
    </row>
    <row r="890" spans="1:42"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38"/>
      <c r="AP890" s="12"/>
    </row>
    <row r="891" spans="1:42"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38"/>
      <c r="AP891" s="12"/>
    </row>
    <row r="892" spans="1:42"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38"/>
      <c r="AP892" s="12"/>
    </row>
    <row r="893" spans="1:42"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38"/>
      <c r="AP893" s="12"/>
    </row>
    <row r="894" spans="1:42"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38"/>
      <c r="AP894" s="12"/>
    </row>
    <row r="895" spans="1:42"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38"/>
      <c r="AP895" s="12"/>
    </row>
    <row r="896" spans="1:42"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38"/>
      <c r="AP896" s="12"/>
    </row>
    <row r="897" spans="1:42"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38"/>
      <c r="AP897" s="12"/>
    </row>
    <row r="898" spans="1:42"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38"/>
      <c r="AP898" s="12"/>
    </row>
    <row r="899" spans="1:42"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38"/>
      <c r="AP899" s="12"/>
    </row>
    <row r="900" spans="1:42"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38"/>
      <c r="AP900" s="12"/>
    </row>
    <row r="901" spans="1:42"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38"/>
      <c r="AP901" s="12"/>
    </row>
    <row r="902" spans="1:42"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38"/>
      <c r="AP902" s="12"/>
    </row>
    <row r="903" spans="1:42"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38"/>
      <c r="AP903" s="12"/>
    </row>
    <row r="904" spans="1:42"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38"/>
      <c r="AP904" s="12"/>
    </row>
    <row r="905" spans="1:42"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38"/>
      <c r="AP905" s="12"/>
    </row>
    <row r="906" spans="1:42"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38"/>
      <c r="AP906" s="12"/>
    </row>
    <row r="907" spans="1:42"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38"/>
      <c r="AP907" s="12"/>
    </row>
    <row r="908" spans="1:42"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38"/>
      <c r="AP908" s="12"/>
    </row>
    <row r="909" spans="1:42"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38"/>
      <c r="AP909" s="12"/>
    </row>
    <row r="910" spans="1:42"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38"/>
      <c r="AP910" s="12"/>
    </row>
    <row r="911" spans="1:42"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38"/>
      <c r="AP911" s="12"/>
    </row>
    <row r="912" spans="1:42"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38"/>
      <c r="AP912" s="12"/>
    </row>
    <row r="913" spans="1:42"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38"/>
      <c r="AP913" s="12"/>
    </row>
    <row r="914" spans="1:42"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38"/>
      <c r="AP914" s="12"/>
    </row>
    <row r="915" spans="1:42"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38"/>
      <c r="AP915" s="12"/>
    </row>
    <row r="916" spans="1:42"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38"/>
      <c r="AP916" s="12"/>
    </row>
    <row r="917" spans="1:42"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2"/>
    </row>
    <row r="918" spans="1:42"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2"/>
    </row>
    <row r="919" spans="1:42"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2"/>
    </row>
    <row r="920" spans="1:42"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2"/>
    </row>
    <row r="921" spans="1:42"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2"/>
    </row>
    <row r="922" spans="1:42"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38"/>
      <c r="AP922" s="12"/>
    </row>
    <row r="923" spans="1:42"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2"/>
    </row>
    <row r="924" spans="1:42"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2"/>
    </row>
    <row r="925" spans="1:42"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38"/>
      <c r="AP925" s="12"/>
    </row>
    <row r="926" spans="1:42"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38"/>
      <c r="AP926" s="12"/>
    </row>
    <row r="927" spans="1:42"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38"/>
      <c r="AP927" s="12"/>
    </row>
    <row r="928" spans="1:42"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38"/>
      <c r="AP928" s="12"/>
    </row>
    <row r="929" spans="1:42"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2"/>
    </row>
    <row r="930" spans="1:42"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2"/>
    </row>
    <row r="931" spans="1:42"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38"/>
      <c r="AP931" s="12"/>
    </row>
    <row r="932" spans="1:42"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38"/>
      <c r="AP932" s="12"/>
    </row>
    <row r="933" spans="1:42"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38"/>
      <c r="AP933" s="12"/>
    </row>
    <row r="934" spans="1:42"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38"/>
      <c r="AP934" s="12"/>
    </row>
    <row r="935" spans="1:42"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38"/>
      <c r="AP935" s="12"/>
    </row>
    <row r="936" spans="1:42"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38"/>
      <c r="AP936" s="12"/>
    </row>
    <row r="937" spans="1:42"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38"/>
      <c r="AP937" s="12"/>
    </row>
    <row r="938" spans="1:42"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38"/>
      <c r="AP938" s="12"/>
    </row>
    <row r="939" spans="1:42"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38"/>
      <c r="AP939" s="12"/>
    </row>
    <row r="940" spans="1:42"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38"/>
      <c r="AP940" s="12"/>
    </row>
    <row r="941" spans="1:42"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38"/>
      <c r="AP941" s="12"/>
    </row>
    <row r="942" spans="1:42"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38"/>
      <c r="AP942" s="12"/>
    </row>
    <row r="943" spans="1:42"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38"/>
      <c r="AP943" s="12"/>
    </row>
    <row r="944" spans="1:42"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38"/>
      <c r="AP944" s="12"/>
    </row>
    <row r="945" spans="1:42"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38"/>
      <c r="AP945" s="12"/>
    </row>
    <row r="946" spans="1:42"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38"/>
      <c r="AP946" s="12"/>
    </row>
    <row r="947" spans="1:42"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38"/>
      <c r="AP947" s="12"/>
    </row>
    <row r="948" spans="1:42"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38"/>
      <c r="AP948" s="12"/>
    </row>
    <row r="949" spans="1:42"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38"/>
      <c r="AP949" s="12"/>
    </row>
    <row r="950" spans="1:42"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38"/>
      <c r="AP950" s="12"/>
    </row>
    <row r="951" spans="1:42"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38"/>
      <c r="AP951" s="12"/>
    </row>
    <row r="952" spans="1:42"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38"/>
      <c r="AP952" s="12"/>
    </row>
    <row r="953" spans="1:42"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38"/>
      <c r="AP953" s="12"/>
    </row>
    <row r="954" spans="1:42"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38"/>
      <c r="AP954" s="12"/>
    </row>
    <row r="955" spans="1:42"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38"/>
      <c r="AP955" s="12"/>
    </row>
    <row r="956" spans="1:42"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38"/>
      <c r="AP956" s="12"/>
    </row>
    <row r="957" spans="1:42"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38"/>
      <c r="AP957" s="12"/>
    </row>
    <row r="958" spans="1:42"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38"/>
      <c r="AP958" s="12"/>
    </row>
    <row r="959" spans="1:42"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38"/>
      <c r="AP959" s="12"/>
    </row>
    <row r="960" spans="1:42"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38"/>
      <c r="AP960" s="12"/>
    </row>
    <row r="961" spans="1:42"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2"/>
    </row>
    <row r="962" spans="1:42"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2"/>
    </row>
    <row r="963" spans="1:42"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38"/>
      <c r="AP963" s="12"/>
    </row>
    <row r="964" spans="1:42"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38"/>
      <c r="AP964" s="12"/>
    </row>
    <row r="965" spans="1:42"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38"/>
      <c r="AP965" s="12"/>
    </row>
    <row r="966" spans="1:42"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38"/>
      <c r="AP966" s="12"/>
    </row>
    <row r="967" spans="1:42"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38"/>
      <c r="AP967" s="12"/>
    </row>
    <row r="968" spans="1:42"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38"/>
      <c r="AP968" s="12"/>
    </row>
    <row r="969" spans="1:42"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38"/>
      <c r="AP969" s="12"/>
    </row>
    <row r="970" spans="1:42"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38"/>
      <c r="AP970" s="12"/>
    </row>
    <row r="971" spans="1:42"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38"/>
      <c r="AP971" s="12"/>
    </row>
    <row r="972" spans="1:42"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38"/>
      <c r="AP972" s="12"/>
    </row>
    <row r="973" spans="1:42"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38"/>
      <c r="AP973" s="12"/>
    </row>
    <row r="974" spans="1:42"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38"/>
      <c r="AP974" s="12"/>
    </row>
    <row r="975" spans="1:42"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38"/>
      <c r="AP975" s="12"/>
    </row>
    <row r="976" spans="1:42"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38"/>
      <c r="AP976" s="12"/>
    </row>
    <row r="977" spans="1:42"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38"/>
      <c r="AP977" s="12"/>
    </row>
    <row r="978" spans="1:42"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38"/>
      <c r="AP978" s="12"/>
    </row>
    <row r="979" spans="1:42"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38"/>
      <c r="AP979" s="12"/>
    </row>
    <row r="980" spans="1:42"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38"/>
      <c r="AP980" s="12"/>
    </row>
    <row r="981" spans="1:42"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2"/>
    </row>
    <row r="982" spans="1:42"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38"/>
      <c r="AP982" s="12"/>
    </row>
    <row r="983" spans="1:42"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2"/>
    </row>
    <row r="984" spans="1:42"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2"/>
    </row>
    <row r="985" spans="1:42"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38"/>
      <c r="AP985" s="12"/>
    </row>
    <row r="986" spans="1:42"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38"/>
      <c r="AP986" s="12"/>
    </row>
    <row r="987" spans="1:42"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38"/>
      <c r="AP987" s="12"/>
    </row>
    <row r="988" spans="1:42"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38"/>
      <c r="AP988" s="12"/>
    </row>
    <row r="989" spans="1:42"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38"/>
      <c r="AP989" s="12"/>
    </row>
    <row r="990" spans="1:42"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38"/>
      <c r="AP990" s="12"/>
    </row>
    <row r="991" spans="1:42"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38"/>
      <c r="AP991" s="12"/>
    </row>
    <row r="992" spans="1:42"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38"/>
      <c r="AP992" s="12"/>
    </row>
    <row r="993" spans="1:42"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38"/>
      <c r="AP993" s="12"/>
    </row>
    <row r="994" spans="1:42"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38"/>
      <c r="AP994" s="12"/>
    </row>
    <row r="995" spans="1:42"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38"/>
      <c r="AP995" s="12"/>
    </row>
    <row r="996" spans="1:42"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38"/>
      <c r="AP996" s="12"/>
    </row>
    <row r="997" spans="1:42"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38"/>
      <c r="AP997" s="12"/>
    </row>
    <row r="998" spans="1:42"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38"/>
      <c r="AP998" s="12"/>
    </row>
    <row r="999" spans="1:42"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38"/>
      <c r="AP999" s="12"/>
    </row>
    <row r="1000" spans="1:42"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38"/>
      <c r="AP1000" s="12"/>
    </row>
    <row r="1001" spans="1:42"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38"/>
      <c r="AP1001" s="12"/>
    </row>
    <row r="1002" spans="1:42"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38"/>
      <c r="AP1002" s="12"/>
    </row>
    <row r="1003" spans="1:42"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38"/>
      <c r="AP1003" s="12"/>
    </row>
    <row r="1004" spans="1:42"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38"/>
      <c r="AP1004" s="12"/>
    </row>
    <row r="1005" spans="1:42"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38"/>
      <c r="AP1005" s="12"/>
    </row>
    <row r="1006" spans="1:42"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38"/>
      <c r="AP1006" s="12"/>
    </row>
    <row r="1007" spans="1:42"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38"/>
      <c r="AP1007" s="12"/>
    </row>
    <row r="1008" spans="1:42"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38"/>
      <c r="AP1008" s="12"/>
    </row>
    <row r="1009" spans="1:42"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38"/>
      <c r="AP1009" s="12"/>
    </row>
    <row r="1010" spans="1:42"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38"/>
      <c r="AP1010" s="12"/>
    </row>
    <row r="1011" spans="1:42"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38"/>
      <c r="AP1011" s="12"/>
    </row>
    <row r="1012" spans="1:42"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38"/>
      <c r="AP1012" s="12"/>
    </row>
    <row r="1013" spans="1:42"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38"/>
      <c r="AP1013" s="12"/>
    </row>
    <row r="1014" spans="1:42"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38"/>
      <c r="AP1014" s="12"/>
    </row>
    <row r="1015" spans="1:42"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38"/>
      <c r="AP1015" s="12"/>
    </row>
    <row r="1016" spans="1:42"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2"/>
    </row>
    <row r="1017" spans="1:42"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38"/>
      <c r="AP1017" s="12"/>
    </row>
    <row r="1018" spans="1:42"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38"/>
      <c r="AP1018" s="12"/>
    </row>
    <row r="1019" spans="1:42"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38"/>
      <c r="AP1019" s="12"/>
    </row>
    <row r="1020" spans="1:42"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38"/>
      <c r="AP1020" s="12"/>
    </row>
    <row r="1021" spans="1:42"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38"/>
      <c r="AP1021" s="12"/>
    </row>
    <row r="1022" spans="1:42"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38"/>
      <c r="AP1022" s="12"/>
    </row>
    <row r="1023" spans="1:42"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38"/>
      <c r="AP1023" s="12"/>
    </row>
    <row r="1024" spans="1:42"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38"/>
      <c r="AP1024" s="12"/>
    </row>
    <row r="1025" spans="1:42"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38"/>
      <c r="AP1025" s="12"/>
    </row>
    <row r="1026" spans="1:42"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38"/>
      <c r="AP1026" s="12"/>
    </row>
    <row r="1027" spans="1:42"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38"/>
      <c r="AP1027" s="12"/>
    </row>
    <row r="1028" spans="1:42"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38"/>
      <c r="AP1028" s="12"/>
    </row>
    <row r="1029" spans="1:42"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38"/>
      <c r="AP1029" s="12"/>
    </row>
    <row r="1030" spans="1:42"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38"/>
      <c r="AP1030" s="12"/>
    </row>
    <row r="1031" spans="1:42"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38"/>
      <c r="AP1031" s="12"/>
    </row>
    <row r="1032" spans="1:42"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38"/>
      <c r="AP1032" s="12"/>
    </row>
    <row r="1033" spans="1:42"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38"/>
      <c r="AP1033" s="12"/>
    </row>
    <row r="1034" spans="1:42"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38"/>
      <c r="AP1034" s="12"/>
    </row>
    <row r="1035" spans="1:42"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38"/>
      <c r="AP1035" s="12"/>
    </row>
    <row r="1036" spans="1:42"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38"/>
      <c r="AP1036" s="12"/>
    </row>
    <row r="1037" spans="1:42"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38"/>
      <c r="AP1037" s="12"/>
    </row>
    <row r="1038" spans="1:42"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38"/>
      <c r="AP1038" s="12"/>
    </row>
    <row r="1039" spans="1:42"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38"/>
      <c r="AP1039" s="12"/>
    </row>
    <row r="1040" spans="1:42"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38"/>
      <c r="AP1040" s="12"/>
    </row>
    <row r="1041" spans="1:42"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38"/>
      <c r="AP1041" s="12"/>
    </row>
    <row r="1042" spans="1:42"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38"/>
      <c r="AP1042" s="12"/>
    </row>
    <row r="1043" spans="1:42"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38"/>
      <c r="AP1043" s="12"/>
    </row>
    <row r="1044" spans="1:42"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38"/>
      <c r="AP1044" s="12"/>
    </row>
    <row r="1045" spans="1:42"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38"/>
      <c r="AP1045" s="12"/>
    </row>
    <row r="1046" spans="1:42"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38"/>
      <c r="AP1046" s="12"/>
    </row>
    <row r="1047" spans="1:42"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38"/>
      <c r="AP1047" s="12"/>
    </row>
    <row r="1048" spans="1:42"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38"/>
      <c r="AP1048" s="12"/>
    </row>
    <row r="1049" spans="1:42"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38"/>
      <c r="AP1049" s="12"/>
    </row>
    <row r="1050" spans="1:42"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38"/>
      <c r="AP1050" s="12"/>
    </row>
    <row r="1051" spans="1:42"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38"/>
      <c r="AP1051" s="12"/>
    </row>
    <row r="1052" spans="1:42"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38"/>
      <c r="AP1052" s="12"/>
    </row>
    <row r="1053" spans="1:42"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38"/>
      <c r="AP1053" s="12"/>
    </row>
    <row r="1054" spans="1:42"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38"/>
      <c r="AP1054" s="12"/>
    </row>
    <row r="1055" spans="1:42"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2"/>
    </row>
    <row r="1056" spans="1:42"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2"/>
    </row>
    <row r="1057" spans="1:42"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38"/>
      <c r="AP1057" s="12"/>
    </row>
    <row r="1058" spans="1:42"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38"/>
      <c r="AP1058" s="12"/>
    </row>
    <row r="1059" spans="1:42"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38"/>
      <c r="AP1059" s="12"/>
    </row>
    <row r="1060" spans="1:42"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38"/>
      <c r="AP1060" s="12"/>
    </row>
    <row r="1061" spans="1:42"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38"/>
      <c r="AP1061" s="12"/>
    </row>
    <row r="1062" spans="1:42"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38"/>
      <c r="AP1062" s="12"/>
    </row>
    <row r="1063" spans="1:42"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38"/>
      <c r="AP1063" s="12"/>
    </row>
    <row r="1064" spans="1:42"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38"/>
      <c r="AP1064" s="12"/>
    </row>
    <row r="1065" spans="1:42"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38"/>
      <c r="AP1065" s="12"/>
    </row>
    <row r="1066" spans="1:42"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38"/>
      <c r="AP1066" s="12"/>
    </row>
    <row r="1067" spans="1:42"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2"/>
    </row>
    <row r="1068" spans="1:42"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38"/>
      <c r="AP1068" s="12"/>
    </row>
    <row r="1069" spans="1:42"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38"/>
      <c r="AP1069" s="12"/>
    </row>
    <row r="1070" spans="1:42"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38"/>
      <c r="AP1070" s="12"/>
    </row>
    <row r="1071" spans="1:42"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38"/>
      <c r="AP1071" s="12"/>
    </row>
    <row r="1072" spans="1:42"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38"/>
      <c r="AP1072" s="12"/>
    </row>
    <row r="1073" spans="1:42"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38"/>
      <c r="AP1073" s="12"/>
    </row>
    <row r="1074" spans="1:42"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38"/>
      <c r="AP1074" s="12"/>
    </row>
    <row r="1075" spans="1:42"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38"/>
      <c r="AP1075" s="12"/>
    </row>
    <row r="1076" spans="1:42"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38"/>
      <c r="AP1076" s="12"/>
    </row>
    <row r="1077" spans="1:42"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38"/>
      <c r="AP1077" s="12"/>
    </row>
    <row r="1078" spans="1:42"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2"/>
    </row>
    <row r="1079" spans="1:42"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38"/>
      <c r="AP1079" s="12"/>
    </row>
    <row r="1080" spans="1:42"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2"/>
    </row>
    <row r="1081" spans="1:42"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38"/>
      <c r="AP1081" s="12"/>
    </row>
    <row r="1082" spans="1:42"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38"/>
      <c r="AP1082" s="12"/>
    </row>
    <row r="1083" spans="1:42"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38"/>
      <c r="AP1083" s="12"/>
    </row>
    <row r="1084" spans="1:42"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38"/>
      <c r="AP1084" s="12"/>
    </row>
    <row r="1085" spans="1:42"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2"/>
    </row>
    <row r="1086" spans="1:42"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38"/>
      <c r="AP1086" s="12"/>
    </row>
    <row r="1087" spans="1:42"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38"/>
      <c r="AP1087" s="12"/>
    </row>
    <row r="1088" spans="1:42"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38"/>
      <c r="AP1088" s="12"/>
    </row>
    <row r="1089" spans="1:42"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38"/>
      <c r="AP1089" s="12"/>
    </row>
    <row r="1090" spans="1:42"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38"/>
      <c r="AP1090" s="12"/>
    </row>
    <row r="1091" spans="1:42"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38"/>
      <c r="AP1091" s="12"/>
    </row>
    <row r="1092" spans="1:42"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38"/>
      <c r="AP1092" s="12"/>
    </row>
    <row r="1093" spans="1:42"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38"/>
      <c r="AP1093" s="12"/>
    </row>
    <row r="1094" spans="1:42"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38"/>
      <c r="AP1094" s="12"/>
    </row>
    <row r="1095" spans="1:42"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38"/>
      <c r="AP1095" s="12"/>
    </row>
    <row r="1096" spans="1:42"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38"/>
      <c r="AP1096" s="12"/>
    </row>
    <row r="1097" spans="1:42"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38"/>
      <c r="AP1097" s="12"/>
    </row>
    <row r="1098" spans="1:42"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38"/>
      <c r="AP1098" s="12"/>
    </row>
    <row r="1099" spans="1:42"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38"/>
      <c r="AP1099" s="12"/>
    </row>
    <row r="1100" spans="1:42"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38"/>
      <c r="AP1100" s="12"/>
    </row>
    <row r="1101" spans="1:42"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38"/>
      <c r="AP1101" s="12"/>
    </row>
    <row r="1102" spans="1:42"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38"/>
      <c r="AP1102" s="12"/>
    </row>
    <row r="1103" spans="1:42"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38"/>
      <c r="AP1103" s="12"/>
    </row>
    <row r="1104" spans="1:42"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38"/>
      <c r="AP1104" s="12"/>
    </row>
    <row r="1105" spans="1:42"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38"/>
      <c r="AP1105" s="12"/>
    </row>
    <row r="1106" spans="1:42"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38"/>
      <c r="AP1106" s="12"/>
    </row>
    <row r="1107" spans="1:42"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38"/>
      <c r="AP1107" s="12"/>
    </row>
    <row r="1108" spans="1:42"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38"/>
      <c r="AP1108" s="12"/>
    </row>
    <row r="1109" spans="1:42"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38"/>
      <c r="AP1109" s="12"/>
    </row>
    <row r="1110" spans="1:42"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38"/>
      <c r="AP1110" s="12"/>
    </row>
    <row r="1111" spans="1:42"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38"/>
      <c r="AP1111" s="12"/>
    </row>
    <row r="1112" spans="1:42"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38"/>
      <c r="AP1112" s="12"/>
    </row>
    <row r="1113" spans="1:42"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38"/>
      <c r="AP1113" s="12"/>
    </row>
    <row r="1114" spans="1:42"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38"/>
      <c r="AP1114" s="12"/>
    </row>
    <row r="1115" spans="1:42"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38"/>
      <c r="AP1115" s="12"/>
    </row>
    <row r="1116" spans="1:42"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38"/>
      <c r="AP1116" s="12"/>
    </row>
    <row r="1117" spans="1:42"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38"/>
      <c r="AP1117" s="12"/>
    </row>
    <row r="1118" spans="1:42"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38"/>
      <c r="AP1118" s="12"/>
    </row>
    <row r="1119" spans="1:42"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38"/>
      <c r="AP1119" s="12"/>
    </row>
    <row r="1120" spans="1:42"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38"/>
      <c r="AP1120" s="12"/>
    </row>
    <row r="1121" spans="1:42"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38"/>
      <c r="AP1121" s="12"/>
    </row>
    <row r="1122" spans="1:42"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38"/>
      <c r="AP1122" s="12"/>
    </row>
    <row r="1123" spans="1:42"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38"/>
      <c r="AP1123" s="12"/>
    </row>
    <row r="1124" spans="1:42"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38"/>
      <c r="AP1124" s="12"/>
    </row>
    <row r="1125" spans="1:42"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38"/>
      <c r="AP1125" s="12"/>
    </row>
    <row r="1126" spans="1:42"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38"/>
      <c r="AP1126" s="12"/>
    </row>
    <row r="1127" spans="1:42"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38"/>
      <c r="AP1127" s="12"/>
    </row>
    <row r="1128" spans="1:42"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38"/>
      <c r="AP1128" s="12"/>
    </row>
    <row r="1129" spans="1:42"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38"/>
      <c r="AP1129" s="12"/>
    </row>
    <row r="1130" spans="1:42"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38"/>
      <c r="AP1130" s="12"/>
    </row>
    <row r="1131" spans="1:42"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38"/>
      <c r="AP1131" s="12"/>
    </row>
    <row r="1132" spans="1:42"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38"/>
      <c r="AP1132" s="12"/>
    </row>
    <row r="1133" spans="1:42"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38"/>
      <c r="AP1133" s="12"/>
    </row>
    <row r="1134" spans="1:42"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38"/>
      <c r="AP1134" s="12"/>
    </row>
    <row r="1135" spans="1:42"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38"/>
      <c r="AP1135" s="12"/>
    </row>
    <row r="1136" spans="1:42"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38"/>
      <c r="AP1136" s="12"/>
    </row>
    <row r="1137" spans="1:42"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2"/>
    </row>
    <row r="1138" spans="1:42"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2"/>
    </row>
    <row r="1139" spans="1:42"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2"/>
    </row>
    <row r="1140" spans="1:42"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2"/>
    </row>
    <row r="1141" spans="1:42"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2"/>
    </row>
    <row r="1142" spans="1:42"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2"/>
    </row>
    <row r="1143" spans="1:42"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2"/>
    </row>
    <row r="1144" spans="1:42"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2"/>
    </row>
    <row r="1145" spans="1:42"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2"/>
    </row>
    <row r="1146" spans="1:42"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2"/>
    </row>
    <row r="1147" spans="1:42"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2"/>
    </row>
    <row r="1148" spans="1:42"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2"/>
    </row>
    <row r="1149" spans="1:42"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2"/>
    </row>
    <row r="1150" spans="1:42"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2"/>
    </row>
    <row r="1151" spans="1:42"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2"/>
    </row>
    <row r="1152" spans="1:42"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2"/>
    </row>
    <row r="1153" spans="1:42"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2"/>
    </row>
    <row r="1154" spans="1:42"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2"/>
    </row>
    <row r="1155" spans="1:42"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2"/>
    </row>
    <row r="1156" spans="1:42"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2"/>
    </row>
    <row r="1157" spans="1:42"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2"/>
    </row>
    <row r="1158" spans="1:42"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2"/>
    </row>
    <row r="1159" spans="1:42"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2"/>
    </row>
    <row r="1160" spans="1:42"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2"/>
    </row>
    <row r="1161" spans="1:42"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2"/>
    </row>
    <row r="1162" spans="1:42"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2"/>
    </row>
    <row r="1163" spans="1:42"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2"/>
    </row>
    <row r="1164" spans="1:42"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2"/>
    </row>
    <row r="1165" spans="1:42"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2"/>
    </row>
    <row r="1166" spans="1:42"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2"/>
    </row>
    <row r="1167" spans="1:42"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2"/>
    </row>
    <row r="1168" spans="1:42"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2"/>
    </row>
    <row r="1169" spans="1:42"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2"/>
    </row>
    <row r="1170" spans="1:42"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2"/>
    </row>
    <row r="1171" spans="1:42"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2"/>
    </row>
    <row r="1172" spans="1:42"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2"/>
    </row>
    <row r="1173" spans="1:42"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2"/>
    </row>
    <row r="1174" spans="1:42"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2"/>
    </row>
    <row r="1175" spans="1:42"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2"/>
    </row>
    <row r="1176" spans="1:42"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2"/>
    </row>
    <row r="1177" spans="1:42"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2"/>
    </row>
    <row r="1178" spans="1:42"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2"/>
    </row>
    <row r="1179" spans="1:42"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2"/>
    </row>
    <row r="1180" spans="1:42"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2"/>
    </row>
    <row r="1181" spans="1:42"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2"/>
    </row>
    <row r="1182" spans="1:42"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2"/>
    </row>
    <row r="1183" spans="1:42"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2"/>
    </row>
    <row r="1184" spans="1:42"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2"/>
    </row>
    <row r="1185" spans="1:42"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2"/>
    </row>
    <row r="1186" spans="1:42"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2"/>
    </row>
    <row r="1187" spans="1:42"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2"/>
    </row>
    <row r="1188" spans="1:42"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2"/>
    </row>
    <row r="1189" spans="1:42"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2"/>
    </row>
    <row r="1190" spans="1:42"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2"/>
    </row>
    <row r="1191" spans="1:42"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2"/>
    </row>
    <row r="1192" spans="1:42"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2"/>
    </row>
    <row r="1193" spans="1:42"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2"/>
    </row>
    <row r="1194" spans="1:42"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38"/>
      <c r="AP1194" s="12"/>
    </row>
    <row r="1195" spans="1:42"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38"/>
      <c r="AP1195" s="12"/>
    </row>
    <row r="1196" spans="1:42"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38"/>
      <c r="AP1196" s="12"/>
    </row>
    <row r="1197" spans="1:42"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38"/>
      <c r="AP1197" s="12"/>
    </row>
    <row r="1198" spans="1:42"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38"/>
      <c r="AP1198" s="12"/>
    </row>
    <row r="1199" spans="1:42"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38"/>
      <c r="AP1199" s="12"/>
    </row>
    <row r="1200" spans="1:42"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38"/>
      <c r="AP1200" s="12"/>
    </row>
    <row r="1201" spans="1:42"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38"/>
      <c r="AP1201" s="12"/>
    </row>
    <row r="1202" spans="1:42"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38"/>
      <c r="AP1202" s="12"/>
    </row>
    <row r="1203" spans="1:42"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38"/>
      <c r="AP1203" s="12"/>
    </row>
    <row r="1204" spans="1:42"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38"/>
      <c r="AP1204" s="12"/>
    </row>
    <row r="1205" spans="1:42"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38"/>
      <c r="AP1205" s="12"/>
    </row>
    <row r="1206" spans="1:42"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38"/>
      <c r="AP1206" s="12"/>
    </row>
    <row r="1207" spans="1:42"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38"/>
      <c r="AP1207" s="12"/>
    </row>
    <row r="1208" spans="1:42"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38"/>
      <c r="AP1208" s="12"/>
    </row>
    <row r="1209" spans="1:42"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38"/>
      <c r="AP1209" s="12"/>
    </row>
    <row r="1210" spans="1:42"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38"/>
      <c r="AP1210" s="12"/>
    </row>
    <row r="1211" spans="1:42"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38"/>
      <c r="AP1211" s="12"/>
    </row>
    <row r="1212" spans="1:42"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38"/>
      <c r="AP1212" s="12"/>
    </row>
    <row r="1213" spans="1:42"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38"/>
      <c r="AP1213" s="12"/>
    </row>
    <row r="1214" spans="1:42"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38"/>
      <c r="AP1214" s="12"/>
    </row>
    <row r="1215" spans="1:42"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38"/>
      <c r="AP1215" s="12"/>
    </row>
    <row r="1216" spans="1:42"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38"/>
      <c r="AP1216" s="12"/>
    </row>
    <row r="1217" spans="1:42"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38"/>
      <c r="AP1217" s="12"/>
    </row>
    <row r="1218" spans="1:42"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38"/>
      <c r="AP1218" s="12"/>
    </row>
    <row r="1219" spans="1:42"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38"/>
      <c r="AP1219" s="12"/>
    </row>
    <row r="1220" spans="1:42"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38"/>
      <c r="AP1220" s="12"/>
    </row>
    <row r="1221" spans="1:42"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38"/>
      <c r="AP1221" s="12"/>
    </row>
    <row r="1222" spans="1:42"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38"/>
      <c r="AP1222" s="12"/>
    </row>
    <row r="1223" spans="1:42"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38"/>
      <c r="AP1223" s="12"/>
    </row>
    <row r="1224" spans="1:42"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38"/>
      <c r="AP1224" s="12"/>
    </row>
    <row r="1225" spans="1:42"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38"/>
      <c r="AP1225" s="12"/>
    </row>
    <row r="1226" spans="1:42"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38"/>
      <c r="AP1226" s="12"/>
    </row>
    <row r="1227" spans="1:42"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38"/>
      <c r="AP1227" s="12"/>
    </row>
    <row r="1228" spans="1:42"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38"/>
      <c r="AP1228" s="12"/>
    </row>
    <row r="1229" spans="1:42"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38"/>
      <c r="AP1229" s="12"/>
    </row>
    <row r="1230" spans="1:42"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38"/>
      <c r="AP1230" s="12"/>
    </row>
    <row r="1231" spans="1:42"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38"/>
      <c r="AP1231" s="12"/>
    </row>
    <row r="1232" spans="1:42"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38"/>
      <c r="AP1232" s="12"/>
    </row>
    <row r="1233" spans="1:42"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38"/>
      <c r="AP1233" s="12"/>
    </row>
    <row r="1234" spans="1:42"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38"/>
      <c r="AP1234" s="12"/>
    </row>
    <row r="1235" spans="1:42"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38"/>
      <c r="AP1235" s="12"/>
    </row>
    <row r="1236" spans="1:42"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38"/>
      <c r="AP1236" s="12"/>
    </row>
    <row r="1237" spans="1:42"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38"/>
      <c r="AP1237" s="12"/>
    </row>
    <row r="1238" spans="1:42"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38"/>
      <c r="AP1238" s="12"/>
    </row>
    <row r="1239" spans="1:42"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38"/>
      <c r="AP1239" s="12"/>
    </row>
    <row r="1240" spans="1:42"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38"/>
      <c r="AP1240" s="12"/>
    </row>
    <row r="1241" spans="1:42"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38"/>
      <c r="AP1241" s="12"/>
    </row>
    <row r="1242" spans="1:42"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38"/>
      <c r="AP1242" s="12"/>
    </row>
    <row r="1243" spans="1:42"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38"/>
      <c r="AP1243" s="12"/>
    </row>
    <row r="1244" spans="1:42"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38"/>
      <c r="AP1244" s="12"/>
    </row>
    <row r="1245" spans="1:42"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38"/>
      <c r="AP1245" s="12"/>
    </row>
    <row r="1246" spans="1:42"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38"/>
      <c r="AP1246" s="12"/>
    </row>
    <row r="1247" spans="1:42"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38"/>
      <c r="AP1247" s="12"/>
    </row>
    <row r="1248" spans="1:42"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38"/>
      <c r="AP1248" s="12"/>
    </row>
    <row r="1249" spans="1:42"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38"/>
      <c r="AP1249" s="12"/>
    </row>
    <row r="1250" spans="1:42"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38"/>
      <c r="AP1250" s="12"/>
    </row>
    <row r="1251" spans="1:42"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38"/>
      <c r="AP1251" s="12"/>
    </row>
    <row r="1252" spans="1:42"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38"/>
      <c r="AP1252" s="12"/>
    </row>
    <row r="1253" spans="1:42"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38"/>
      <c r="AP1253" s="12"/>
    </row>
    <row r="1254" spans="1:42"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38"/>
      <c r="AP1254" s="12"/>
    </row>
    <row r="1255" spans="1:42"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38"/>
      <c r="AP1255" s="12"/>
    </row>
    <row r="1256" spans="1:42"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38"/>
      <c r="AP1256" s="12"/>
    </row>
    <row r="1257" spans="1:42"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38"/>
      <c r="AP1257" s="12"/>
    </row>
    <row r="1258" spans="1:42"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38"/>
      <c r="AP1258" s="12"/>
    </row>
    <row r="1259" spans="1:42"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38"/>
      <c r="AP1259" s="12"/>
    </row>
    <row r="1260" spans="1:42"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38"/>
      <c r="AP1260" s="12"/>
    </row>
    <row r="1261" spans="1:42"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38"/>
      <c r="AP1261" s="12"/>
    </row>
    <row r="1262" spans="1:42"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38"/>
      <c r="AP1262" s="12"/>
    </row>
    <row r="1263" spans="1:42"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38"/>
      <c r="AP1263" s="12"/>
    </row>
    <row r="1264" spans="1:42"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38"/>
      <c r="AP1264" s="12"/>
    </row>
    <row r="1265" spans="1:42"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38"/>
      <c r="AP1265" s="12"/>
    </row>
    <row r="1266" spans="1:42"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38"/>
      <c r="AP1266" s="12"/>
    </row>
    <row r="1267" spans="1:42"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38"/>
      <c r="AP1267" s="12"/>
    </row>
    <row r="1268" spans="1:42"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38"/>
      <c r="AP1268" s="12"/>
    </row>
    <row r="1269" spans="1:42"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38"/>
      <c r="AP1269" s="12"/>
    </row>
    <row r="1270" spans="1:42"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38"/>
      <c r="AP1270" s="12"/>
    </row>
    <row r="1271" spans="1:42"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38"/>
      <c r="AP1271" s="12"/>
    </row>
    <row r="1272" spans="1:42"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38"/>
      <c r="AP1272" s="12"/>
    </row>
    <row r="1273" spans="1:42"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38"/>
      <c r="AP1273" s="12"/>
    </row>
    <row r="1274" spans="1:42"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38"/>
      <c r="AP1274" s="12"/>
    </row>
    <row r="1275" spans="1:42"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38"/>
      <c r="AP1275" s="12"/>
    </row>
    <row r="1276" spans="1:42"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38"/>
      <c r="AP1276" s="12"/>
    </row>
    <row r="1277" spans="1:42"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38"/>
      <c r="AP1277" s="12"/>
    </row>
    <row r="1278" spans="1:42"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38"/>
      <c r="AP1278" s="12"/>
    </row>
    <row r="1279" spans="1:42"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38"/>
      <c r="AP1279" s="12"/>
    </row>
    <row r="1280" spans="1:42"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38"/>
      <c r="AP1280" s="12"/>
    </row>
    <row r="1281" spans="1:42"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38"/>
      <c r="AP1281" s="12"/>
    </row>
    <row r="1282" spans="1:42"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38"/>
      <c r="AP1282" s="12"/>
    </row>
    <row r="1283" spans="1:42"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38"/>
      <c r="AP1283" s="12"/>
    </row>
    <row r="1284" spans="1:42"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38"/>
      <c r="AP1284" s="12"/>
    </row>
    <row r="1285" spans="1:42"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38"/>
      <c r="AP1285" s="12"/>
    </row>
    <row r="1286" spans="1:42"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38"/>
      <c r="AP1286" s="12"/>
    </row>
    <row r="1287" spans="1:42"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38"/>
      <c r="AP1287" s="12"/>
    </row>
    <row r="1288" spans="1:42"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38"/>
      <c r="AP1288" s="12"/>
    </row>
    <row r="1289" spans="1:42"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38"/>
      <c r="AP1289" s="12"/>
    </row>
    <row r="1290" spans="1:42"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38"/>
      <c r="AP1290" s="12"/>
    </row>
    <row r="1291" spans="1:42"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38"/>
      <c r="AP1291" s="12"/>
    </row>
    <row r="1292" spans="1:42"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38"/>
      <c r="AP1292" s="12"/>
    </row>
    <row r="1293" spans="1:42"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2"/>
    </row>
    <row r="1294" spans="1:42"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2"/>
    </row>
    <row r="1295" spans="1:42"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38"/>
      <c r="AP1295" s="12"/>
    </row>
    <row r="1296" spans="1:42"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38"/>
      <c r="AP1296" s="12"/>
    </row>
    <row r="1297" spans="1:42"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38"/>
      <c r="AP1297" s="12"/>
    </row>
    <row r="1298" spans="1:42"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38"/>
      <c r="AP1298" s="12"/>
    </row>
    <row r="1299" spans="1:42"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38"/>
      <c r="AP1299" s="12"/>
    </row>
    <row r="1300" spans="1:42"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38"/>
      <c r="AP1300" s="12"/>
    </row>
    <row r="1301" spans="1:42"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38"/>
      <c r="AP1301" s="12"/>
    </row>
    <row r="1302" spans="1:42"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38"/>
      <c r="AP1302" s="12"/>
    </row>
    <row r="1303" spans="1:42"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2"/>
    </row>
    <row r="1304" spans="1:42"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38"/>
      <c r="AP1304" s="12"/>
    </row>
    <row r="1305" spans="1:42"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38"/>
      <c r="AP1305" s="12"/>
    </row>
    <row r="1306" spans="1:42"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38"/>
      <c r="AP1306" s="12"/>
    </row>
    <row r="1307" spans="1:42"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38"/>
      <c r="AP1307" s="12"/>
    </row>
    <row r="1308" spans="1:42"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38"/>
      <c r="AP1308" s="12"/>
    </row>
    <row r="1309" spans="1:42"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38"/>
      <c r="AP1309" s="12"/>
    </row>
    <row r="1310" spans="1:42"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38"/>
      <c r="AP1310" s="12"/>
    </row>
    <row r="1311" spans="1:42"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38"/>
      <c r="AP1311" s="12"/>
    </row>
    <row r="1312" spans="1:42"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38"/>
      <c r="AP1312" s="12"/>
    </row>
    <row r="1313" spans="1:42"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38"/>
      <c r="AP1313" s="12"/>
    </row>
    <row r="1314" spans="1:42"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38"/>
      <c r="AP1314" s="12"/>
    </row>
    <row r="1315" spans="1:42"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38"/>
      <c r="AP1315" s="12"/>
    </row>
    <row r="1316" spans="1:42"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38"/>
      <c r="AP1316" s="12"/>
    </row>
    <row r="1317" spans="1:42"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38"/>
      <c r="AP1317" s="12"/>
    </row>
    <row r="1318" spans="1:42"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38"/>
      <c r="AP1318" s="12"/>
    </row>
    <row r="1319" spans="1:42"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38"/>
      <c r="AP1319" s="12"/>
    </row>
    <row r="1320" spans="1:42"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38"/>
      <c r="AP1320" s="12"/>
    </row>
    <row r="1321" spans="1:42"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38"/>
      <c r="AP1321" s="12"/>
    </row>
    <row r="1322" spans="1:42"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38"/>
      <c r="AP1322" s="12"/>
    </row>
    <row r="1323" spans="1:42"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38"/>
      <c r="AP1323" s="12"/>
    </row>
    <row r="1324" spans="1:42"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38"/>
      <c r="AP1324" s="12"/>
    </row>
    <row r="1325" spans="1:42"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38"/>
      <c r="AP1325" s="12"/>
    </row>
    <row r="1326" spans="1:42"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38"/>
      <c r="AP1326" s="12"/>
    </row>
    <row r="1327" spans="1:42"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38"/>
      <c r="AP1327" s="12"/>
    </row>
    <row r="1328" spans="1:42"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38"/>
      <c r="AP1328" s="12"/>
    </row>
    <row r="1329" spans="1:42"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38"/>
      <c r="AP1329" s="12"/>
    </row>
    <row r="1330" spans="1:42"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38"/>
      <c r="AP1330" s="12"/>
    </row>
    <row r="1331" spans="1:42"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38"/>
      <c r="AP1331" s="12"/>
    </row>
    <row r="1332" spans="1:42"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38"/>
      <c r="AP1332" s="12"/>
    </row>
    <row r="1333" spans="1:42"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38"/>
      <c r="AP1333" s="12"/>
    </row>
    <row r="1334" spans="1:42"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38"/>
      <c r="AP1334" s="12"/>
    </row>
    <row r="1335" spans="1:42"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38"/>
      <c r="AP1335" s="12"/>
    </row>
    <row r="1336" spans="1:42"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38"/>
      <c r="AP1336" s="12"/>
    </row>
    <row r="1337" spans="1:42"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38"/>
      <c r="AP1337" s="12"/>
    </row>
    <row r="1338" spans="1:42"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38"/>
      <c r="AP1338" s="12"/>
    </row>
    <row r="1339" spans="1:42"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38"/>
      <c r="AP1339" s="12"/>
    </row>
    <row r="1340" spans="1:42"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38"/>
      <c r="AP1340" s="12"/>
    </row>
    <row r="1341" spans="1:42"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38"/>
      <c r="AP1341" s="12"/>
    </row>
    <row r="1342" spans="1:42"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38"/>
      <c r="AP1342" s="12"/>
    </row>
    <row r="1343" spans="1:42"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38"/>
      <c r="AP1343" s="12"/>
    </row>
    <row r="1344" spans="1:42"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38"/>
      <c r="AP1344" s="12"/>
    </row>
    <row r="1345" spans="1:42"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38"/>
      <c r="AP1345" s="12"/>
    </row>
    <row r="1346" spans="1:42"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38"/>
      <c r="AP1346" s="12"/>
    </row>
    <row r="1347" spans="1:42"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38"/>
      <c r="AP1347" s="12"/>
    </row>
    <row r="1348" spans="1:42"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38"/>
      <c r="AP1348" s="12"/>
    </row>
    <row r="1349" spans="1:42"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38"/>
      <c r="AP1349" s="12"/>
    </row>
    <row r="1350" spans="1:42"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38"/>
      <c r="AP1350" s="12"/>
    </row>
    <row r="1351" spans="1:42"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38"/>
      <c r="AP1351" s="12"/>
    </row>
    <row r="1352" spans="1:42"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38"/>
      <c r="AP1352" s="12"/>
    </row>
    <row r="1353" spans="1:42"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38"/>
      <c r="AP1353" s="12"/>
    </row>
    <row r="1354" spans="1:42"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38"/>
      <c r="AP1354" s="12"/>
    </row>
    <row r="1355" spans="1:42"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38"/>
      <c r="AP1355" s="12"/>
    </row>
    <row r="1356" spans="1:42"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38"/>
      <c r="AP1356" s="12"/>
    </row>
    <row r="1357" spans="1:42"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38"/>
      <c r="AP1357" s="12"/>
    </row>
    <row r="1358" spans="1:42"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38"/>
      <c r="AP1358" s="12"/>
    </row>
    <row r="1359" spans="1:42"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38"/>
      <c r="AP1359" s="12"/>
    </row>
    <row r="1360" spans="1:42"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38"/>
      <c r="AP1360" s="12"/>
    </row>
    <row r="1361" spans="1:42"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38"/>
      <c r="AP1361" s="12"/>
    </row>
    <row r="1362" spans="1:42"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38"/>
      <c r="AP1362" s="12"/>
    </row>
    <row r="1363" spans="1:42"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38"/>
      <c r="AP1363" s="12"/>
    </row>
    <row r="1364" spans="1:42"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38"/>
      <c r="AP1364" s="12"/>
    </row>
    <row r="1365" spans="1:42"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38"/>
      <c r="AP1365" s="12"/>
    </row>
    <row r="1366" spans="1:42"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38"/>
      <c r="AP1366" s="12"/>
    </row>
    <row r="1367" spans="1:42"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38"/>
      <c r="AP1367" s="12"/>
    </row>
    <row r="1368" spans="1:42"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38"/>
      <c r="AP1368" s="12"/>
    </row>
    <row r="1369" spans="1:42"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38"/>
      <c r="AP1369" s="12"/>
    </row>
    <row r="1370" spans="1:42"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38"/>
      <c r="AP1370" s="12"/>
    </row>
    <row r="1371" spans="1:42"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38"/>
      <c r="AP1371" s="12"/>
    </row>
    <row r="1372" spans="1:42"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38"/>
      <c r="AP1372" s="12"/>
    </row>
    <row r="1373" spans="1:42"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38"/>
      <c r="AP1373" s="12"/>
    </row>
    <row r="1374" spans="1:42"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38"/>
      <c r="AP1374" s="12"/>
    </row>
    <row r="1375" spans="1:42"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38"/>
      <c r="AP1375" s="12"/>
    </row>
    <row r="1376" spans="1:42"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38"/>
      <c r="AP1376" s="12"/>
    </row>
    <row r="1377" spans="1:42"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38"/>
      <c r="AP1377" s="12"/>
    </row>
    <row r="1378" spans="1:42"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38"/>
      <c r="AP1378" s="12"/>
    </row>
    <row r="1379" spans="1:42"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38"/>
      <c r="AP1379" s="12"/>
    </row>
    <row r="1380" spans="1:42"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38"/>
      <c r="AP1380" s="12"/>
    </row>
    <row r="1381" spans="1:42"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38"/>
      <c r="AP1381" s="12"/>
    </row>
    <row r="1382" spans="1:42"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38"/>
      <c r="AP1382" s="12"/>
    </row>
    <row r="1383" spans="1:42"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38"/>
      <c r="AP1383" s="12"/>
    </row>
    <row r="1384" spans="1:42"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38"/>
      <c r="AP1384" s="12"/>
    </row>
    <row r="1385" spans="1:42"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38"/>
      <c r="AP1385" s="12"/>
    </row>
    <row r="1386" spans="1:42"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38"/>
      <c r="AP1386" s="12"/>
    </row>
    <row r="1387" spans="1:42"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38"/>
      <c r="AP1387" s="12"/>
    </row>
    <row r="1388" spans="1:42"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38"/>
      <c r="AP1388" s="12"/>
    </row>
    <row r="1389" spans="1:42"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38"/>
      <c r="AP1389" s="12"/>
    </row>
    <row r="1390" spans="1:42"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38"/>
      <c r="AP1390" s="12"/>
    </row>
    <row r="1391" spans="1:42"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38"/>
      <c r="AP1391" s="12"/>
    </row>
    <row r="1392" spans="1:42"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38"/>
      <c r="AP1392" s="12"/>
    </row>
    <row r="1393" spans="1:42"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38"/>
      <c r="AP1393" s="12"/>
    </row>
    <row r="1394" spans="1:42"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38"/>
      <c r="AP1394" s="12"/>
    </row>
    <row r="1395" spans="1:42"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38"/>
      <c r="AP1395" s="12"/>
    </row>
    <row r="1396" spans="1:42"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38"/>
      <c r="AP1396" s="12"/>
    </row>
    <row r="1397" spans="1:42"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38"/>
      <c r="AP1397" s="12"/>
    </row>
    <row r="1398" spans="1:42"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38"/>
      <c r="AP1398" s="12"/>
    </row>
    <row r="1399" spans="1:42"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38"/>
      <c r="AP1399" s="12"/>
    </row>
    <row r="1400" spans="1:42"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38"/>
      <c r="AP1400" s="12"/>
    </row>
    <row r="1401" spans="1:42"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38"/>
      <c r="AP1401" s="12"/>
    </row>
    <row r="1402" spans="1:42"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38"/>
      <c r="AP1402" s="12"/>
    </row>
    <row r="1403" spans="1:42"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2"/>
    </row>
    <row r="1404" spans="1:42"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38"/>
      <c r="AP1404" s="12"/>
    </row>
    <row r="1405" spans="1:42"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38"/>
      <c r="AP1405" s="12"/>
    </row>
    <row r="1406" spans="1:42"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38"/>
      <c r="AP1406" s="12"/>
    </row>
    <row r="1407" spans="1:42"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38"/>
      <c r="AP1407" s="12"/>
    </row>
    <row r="1408" spans="1:42"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38"/>
      <c r="AP1408" s="12"/>
    </row>
    <row r="1409" spans="1:42"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38"/>
      <c r="AP1409" s="12"/>
    </row>
    <row r="1410" spans="1:42"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38"/>
      <c r="AP1410" s="12"/>
    </row>
    <row r="1411" spans="1:42"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38"/>
      <c r="AP1411" s="12"/>
    </row>
    <row r="1412" spans="1:42"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38"/>
      <c r="AP1412" s="12"/>
    </row>
    <row r="1413" spans="1:42"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38"/>
      <c r="AP1413" s="12"/>
    </row>
    <row r="1414" spans="1:42"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38"/>
      <c r="AP1414" s="12"/>
    </row>
    <row r="1415" spans="1:42"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38"/>
      <c r="AP1415" s="12"/>
    </row>
    <row r="1416" spans="1:42"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38"/>
      <c r="AP1416" s="12"/>
    </row>
    <row r="1417" spans="1:42"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38"/>
      <c r="AP1417" s="12"/>
    </row>
    <row r="1418" spans="1:42"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38"/>
      <c r="AP1418" s="12"/>
    </row>
    <row r="1419" spans="1:42"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38"/>
      <c r="AP1419" s="12"/>
    </row>
    <row r="1420" spans="1:42"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38"/>
      <c r="AP1420" s="12"/>
    </row>
    <row r="1421" spans="1:42"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38"/>
      <c r="AP1421" s="12"/>
    </row>
    <row r="1422" spans="1:42"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38"/>
      <c r="AP1422" s="12"/>
    </row>
    <row r="1423" spans="1:42"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38"/>
      <c r="AP1423" s="12"/>
    </row>
    <row r="1424" spans="1:42"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38"/>
      <c r="AP1424" s="12"/>
    </row>
    <row r="1425" spans="1:42"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38"/>
      <c r="AP1425" s="12"/>
    </row>
    <row r="1426" spans="1:42"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38"/>
      <c r="AP1426" s="12"/>
    </row>
    <row r="1427" spans="1:42"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38"/>
      <c r="AP1427" s="12"/>
    </row>
    <row r="1428" spans="1:42"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38"/>
      <c r="AP1428" s="12"/>
    </row>
    <row r="1429" spans="1:42"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38"/>
      <c r="AP1429" s="12"/>
    </row>
    <row r="1430" spans="1:42"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38"/>
      <c r="AP1430" s="12"/>
    </row>
    <row r="1431" spans="1:42"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38"/>
      <c r="AP1431" s="12"/>
    </row>
    <row r="1432" spans="1:42"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38"/>
      <c r="AP1432" s="12"/>
    </row>
    <row r="1433" spans="1:42"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38"/>
      <c r="AP1433" s="12"/>
    </row>
    <row r="1434" spans="1:42"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38"/>
      <c r="AP1434" s="12"/>
    </row>
    <row r="1435" spans="1:42"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38"/>
      <c r="AP1435" s="12"/>
    </row>
    <row r="1436" spans="1:42"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38"/>
      <c r="AP1436" s="12"/>
    </row>
    <row r="1437" spans="1:42"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38"/>
      <c r="AP1437" s="12"/>
    </row>
    <row r="1438" spans="1:42"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38"/>
      <c r="AP1438" s="12"/>
    </row>
    <row r="1439" spans="1:42"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38"/>
      <c r="AP1439" s="12"/>
    </row>
    <row r="1440" spans="1:42"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38"/>
      <c r="AP1440" s="12"/>
    </row>
    <row r="1441" spans="1:42"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38"/>
      <c r="AP1441" s="12"/>
    </row>
    <row r="1442" spans="1:42"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38"/>
      <c r="AP1442" s="12"/>
    </row>
    <row r="1443" spans="1:42"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38"/>
      <c r="AP1443" s="12"/>
    </row>
    <row r="1444" spans="1:42"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38"/>
      <c r="AP1444" s="12"/>
    </row>
    <row r="1445" spans="1:42"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38"/>
      <c r="AP1445" s="12"/>
    </row>
    <row r="1446" spans="1:42"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38"/>
      <c r="AP1446" s="12"/>
    </row>
    <row r="1447" spans="1:42"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38"/>
      <c r="AP1447" s="12"/>
    </row>
    <row r="1448" spans="1:42"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38"/>
      <c r="AP1448" s="12"/>
    </row>
    <row r="1449" spans="1:42"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38"/>
      <c r="AP1449" s="12"/>
    </row>
    <row r="1450" spans="1:42"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38"/>
      <c r="AP1450" s="12"/>
    </row>
    <row r="1451" spans="1:42"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38"/>
      <c r="AP1451" s="12"/>
    </row>
    <row r="1452" spans="1:42"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38"/>
      <c r="AP1452" s="12"/>
    </row>
    <row r="1453" spans="1:42"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38"/>
      <c r="AP1453" s="12"/>
    </row>
    <row r="1454" spans="1:42"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38"/>
      <c r="AP1454" s="12"/>
    </row>
    <row r="1455" spans="1:42"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38"/>
      <c r="AP1455" s="12"/>
    </row>
    <row r="1456" spans="1:42"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38"/>
      <c r="AP1456" s="12"/>
    </row>
    <row r="1457" spans="1:42"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38"/>
      <c r="AP1457" s="12"/>
    </row>
    <row r="1458" spans="1:42"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38"/>
      <c r="AP1458" s="12"/>
    </row>
    <row r="1459" spans="1:42"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38"/>
      <c r="AP1459" s="12"/>
    </row>
    <row r="1460" spans="1:42"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38"/>
      <c r="AP1460" s="12"/>
    </row>
    <row r="1461" spans="1:42"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38"/>
      <c r="AP1461" s="12"/>
    </row>
    <row r="1462" spans="1:42"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38"/>
      <c r="AP1462" s="12"/>
    </row>
    <row r="1463" spans="1:42"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38"/>
      <c r="AP1463" s="12"/>
    </row>
    <row r="1464" spans="1:42"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38"/>
      <c r="AP1464" s="12"/>
    </row>
    <row r="1465" spans="1:42"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38"/>
      <c r="AP1465" s="12"/>
    </row>
    <row r="1466" spans="1:42"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38"/>
      <c r="AP1466" s="12"/>
    </row>
    <row r="1467" spans="1:42"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38"/>
      <c r="AP1467" s="12"/>
    </row>
    <row r="1468" spans="1:42"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38"/>
      <c r="AP1468" s="12"/>
    </row>
    <row r="1469" spans="1:42"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38"/>
      <c r="AP1469" s="12"/>
    </row>
    <row r="1470" spans="1:42"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38"/>
      <c r="AP1470" s="12"/>
    </row>
    <row r="1471" spans="1:42"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38"/>
      <c r="AP1471" s="12"/>
    </row>
    <row r="1472" spans="1:42"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38"/>
      <c r="AP1472" s="12"/>
    </row>
    <row r="1473" spans="1:42"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38"/>
      <c r="AP1473" s="12"/>
    </row>
    <row r="1474" spans="1:42"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38"/>
      <c r="AP1474" s="12"/>
    </row>
    <row r="1475" spans="1:42"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38"/>
      <c r="AP1475" s="12"/>
    </row>
    <row r="1476" spans="1:42"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38"/>
      <c r="AP1476" s="12"/>
    </row>
    <row r="1477" spans="1:42"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38"/>
      <c r="AP1477" s="12"/>
    </row>
    <row r="1478" spans="1:42"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38"/>
      <c r="AP1478" s="12"/>
    </row>
    <row r="1479" spans="1:42"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38"/>
      <c r="AP1479" s="12"/>
    </row>
    <row r="1480" spans="1:42"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38"/>
      <c r="AP1480" s="12"/>
    </row>
    <row r="1481" spans="1:42"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38"/>
      <c r="AP1481" s="12"/>
    </row>
    <row r="1482" spans="1:42"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38"/>
      <c r="AP1482" s="12"/>
    </row>
    <row r="1483" spans="1:42"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38"/>
      <c r="AP1483" s="12"/>
    </row>
    <row r="1484" spans="1:42"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38"/>
      <c r="AP1484" s="12"/>
    </row>
    <row r="1485" spans="1:42"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38"/>
      <c r="AP1485" s="12"/>
    </row>
    <row r="1486" spans="1:42"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38"/>
      <c r="AP1486" s="12"/>
    </row>
    <row r="1487" spans="1:42"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38"/>
      <c r="AP1487" s="12"/>
    </row>
    <row r="1488" spans="1:42"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38"/>
      <c r="AP1488" s="12"/>
    </row>
    <row r="1489" spans="1:42"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38"/>
      <c r="AP1489" s="12"/>
    </row>
    <row r="1490" spans="1:42"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38"/>
      <c r="AP1490" s="12"/>
    </row>
    <row r="1491" spans="1:42"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38"/>
      <c r="AP1491" s="12"/>
    </row>
    <row r="1492" spans="1:42"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38"/>
      <c r="AP1492" s="12"/>
    </row>
    <row r="1493" spans="1:42"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38"/>
      <c r="AP1493" s="12"/>
    </row>
    <row r="1494" spans="1:42"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38"/>
      <c r="AP1494" s="12"/>
    </row>
    <row r="1495" spans="1:42"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38"/>
      <c r="AP1495" s="12"/>
    </row>
    <row r="1496" spans="1:42"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38"/>
      <c r="AP1496" s="12"/>
    </row>
    <row r="1497" spans="1:42"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38"/>
      <c r="AP1497" s="12"/>
    </row>
    <row r="1498" spans="1:42"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38"/>
      <c r="AP1498" s="12"/>
    </row>
    <row r="1499" spans="1:42"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2"/>
    </row>
    <row r="1500" spans="1:42"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2"/>
    </row>
    <row r="1501" spans="1:42"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38"/>
      <c r="AP1501" s="12"/>
    </row>
    <row r="1502" spans="1:42"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38"/>
      <c r="AP1502" s="12"/>
    </row>
    <row r="1503" spans="1:42"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38"/>
      <c r="AP1503" s="12"/>
    </row>
    <row r="1504" spans="1:42"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38"/>
      <c r="AP1504" s="12"/>
    </row>
    <row r="1505" spans="1:42"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38"/>
      <c r="AP1505" s="12"/>
    </row>
    <row r="1506" spans="1:42"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38"/>
      <c r="AP1506" s="12"/>
    </row>
    <row r="1507" spans="1:42"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38"/>
      <c r="AP1507" s="12"/>
    </row>
    <row r="1508" spans="1:42"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38"/>
      <c r="AP1508" s="12"/>
    </row>
    <row r="1509" spans="1:42"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38"/>
      <c r="AP1509" s="12"/>
    </row>
    <row r="1510" spans="1:42"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38"/>
      <c r="AP1510" s="12"/>
    </row>
    <row r="1511" spans="1:42"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38"/>
      <c r="AP1511" s="12"/>
    </row>
    <row r="1512" spans="1:42"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38"/>
      <c r="AP1512" s="12"/>
    </row>
    <row r="1513" spans="1:42"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38"/>
      <c r="AP1513" s="12"/>
    </row>
    <row r="1514" spans="1:42"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38"/>
      <c r="AP1514" s="12"/>
    </row>
    <row r="1515" spans="1:42"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38"/>
      <c r="AP1515" s="12"/>
    </row>
    <row r="1516" spans="1:42"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38"/>
      <c r="AP1516" s="12"/>
    </row>
    <row r="1517" spans="1:42"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38"/>
      <c r="AP1517" s="12"/>
    </row>
    <row r="1518" spans="1:42"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38"/>
      <c r="AP1518" s="12"/>
    </row>
    <row r="1519" spans="1:42"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38"/>
      <c r="AP1519" s="12"/>
    </row>
    <row r="1520" spans="1:42"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38"/>
      <c r="AP1520" s="12"/>
    </row>
    <row r="1521" spans="1:42"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38"/>
      <c r="AP1521" s="12"/>
    </row>
    <row r="1522" spans="1:42"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38"/>
      <c r="AP1522" s="12"/>
    </row>
    <row r="1523" spans="1:42"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38"/>
      <c r="AP1523" s="12"/>
    </row>
    <row r="1524" spans="1:42"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38"/>
      <c r="AP1524" s="12"/>
    </row>
    <row r="1525" spans="1:42"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38"/>
      <c r="AP1525" s="12"/>
    </row>
    <row r="1526" spans="1:42"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38"/>
      <c r="AP1526" s="12"/>
    </row>
    <row r="1527" spans="1:42"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38"/>
      <c r="AP1527" s="12"/>
    </row>
    <row r="1528" spans="1:42"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38"/>
      <c r="AP1528" s="12"/>
    </row>
    <row r="1529" spans="1:42"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38"/>
      <c r="AP1529" s="12"/>
    </row>
    <row r="1530" spans="1:42"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38"/>
      <c r="AP1530" s="12"/>
    </row>
    <row r="1531" spans="1:42"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38"/>
      <c r="AP1531" s="12"/>
    </row>
    <row r="1532" spans="1:42"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38"/>
      <c r="AP1532" s="12"/>
    </row>
    <row r="1533" spans="1:42"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38"/>
      <c r="AP1533" s="12"/>
    </row>
    <row r="1534" spans="1:42"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38"/>
      <c r="AP1534" s="12"/>
    </row>
    <row r="1535" spans="1:42"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38"/>
      <c r="AP1535" s="12"/>
    </row>
    <row r="1536" spans="1:42"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38"/>
      <c r="AP1536" s="12"/>
    </row>
    <row r="1537" spans="1:42"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38"/>
      <c r="AP1537" s="12"/>
    </row>
    <row r="1538" spans="1:42"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38"/>
      <c r="AP1538" s="12"/>
    </row>
    <row r="1539" spans="1:42"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38"/>
      <c r="AP1539" s="12"/>
    </row>
    <row r="1540" spans="1:42"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38"/>
      <c r="AP1540" s="12"/>
    </row>
    <row r="1541" spans="1:42"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38"/>
      <c r="AP1541" s="12"/>
    </row>
    <row r="1542" spans="1:42"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38"/>
      <c r="AP1542" s="12"/>
    </row>
    <row r="1543" spans="1:42"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38"/>
      <c r="AP1543" s="12"/>
    </row>
    <row r="1544" spans="1:42"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38"/>
      <c r="AP1544" s="12"/>
    </row>
    <row r="1545" spans="1:42"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38"/>
      <c r="AP1545" s="12"/>
    </row>
    <row r="1546" spans="1:42"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38"/>
      <c r="AP1546" s="12"/>
    </row>
    <row r="1547" spans="1:42"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38"/>
      <c r="AP1547" s="12"/>
    </row>
    <row r="1548" spans="1:42"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38"/>
      <c r="AP1548" s="12"/>
    </row>
    <row r="1549" spans="1:42"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38"/>
      <c r="AP1549" s="12"/>
    </row>
    <row r="1550" spans="1:42"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38"/>
      <c r="AP1550" s="12"/>
    </row>
    <row r="1551" spans="1:42"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38"/>
      <c r="AP1551" s="12"/>
    </row>
    <row r="1552" spans="1:42"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38"/>
      <c r="AP1552" s="12"/>
    </row>
    <row r="1553" spans="1:42"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38"/>
      <c r="AP1553" s="12"/>
    </row>
    <row r="1554" spans="1:42"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38"/>
      <c r="AP1554" s="12"/>
    </row>
    <row r="1555" spans="1:42"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38"/>
      <c r="AP1555" s="12"/>
    </row>
    <row r="1556" spans="1:42"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38"/>
      <c r="AP1556" s="12"/>
    </row>
    <row r="1557" spans="1:42"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38"/>
      <c r="AP1557" s="12"/>
    </row>
    <row r="1558" spans="1:42"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38"/>
      <c r="AP1558" s="12"/>
    </row>
    <row r="1559" spans="1:42"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38"/>
      <c r="AP1559" s="12"/>
    </row>
    <row r="1560" spans="1:42"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38"/>
      <c r="AP1560" s="12"/>
    </row>
    <row r="1561" spans="1:42"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38"/>
      <c r="AP1561" s="12"/>
    </row>
    <row r="1562" spans="1:42"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38"/>
      <c r="AP1562" s="12"/>
    </row>
    <row r="1563" spans="1:42"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38"/>
      <c r="AP1563" s="12"/>
    </row>
    <row r="1564" spans="1:42"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38"/>
      <c r="AP1564" s="12"/>
    </row>
    <row r="1565" spans="1:42"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38"/>
      <c r="AP1565" s="12"/>
    </row>
    <row r="1566" spans="1:42"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38"/>
      <c r="AP1566" s="12"/>
    </row>
    <row r="1567" spans="1:42"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38"/>
      <c r="AP1567" s="12"/>
    </row>
    <row r="1568" spans="1:42"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38"/>
      <c r="AP1568" s="12"/>
    </row>
    <row r="1569" spans="1:42"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38"/>
      <c r="AP1569" s="12"/>
    </row>
    <row r="1570" spans="1:42"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38"/>
      <c r="AP1570" s="12"/>
    </row>
    <row r="1571" spans="1:42"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38"/>
      <c r="AP1571" s="12"/>
    </row>
    <row r="1572" spans="1:42"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38"/>
      <c r="AP1572" s="12"/>
    </row>
    <row r="1573" spans="1:42"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38"/>
      <c r="AP1573" s="12"/>
    </row>
    <row r="1574" spans="1:42"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38"/>
      <c r="AP1574" s="12"/>
    </row>
    <row r="1575" spans="1:42"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38"/>
      <c r="AP1575" s="12"/>
    </row>
    <row r="1576" spans="1:42"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38"/>
      <c r="AP1576" s="12"/>
    </row>
    <row r="1577" spans="1:42"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38"/>
      <c r="AP1577" s="12"/>
    </row>
    <row r="1578" spans="1:42"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38"/>
      <c r="AP1578" s="12"/>
    </row>
    <row r="1579" spans="1:42"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38"/>
      <c r="AP1579" s="12"/>
    </row>
    <row r="1580" spans="1:42"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38"/>
      <c r="AP1580" s="12"/>
    </row>
    <row r="1581" spans="1:42"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38"/>
      <c r="AP1581" s="12"/>
    </row>
    <row r="1582" spans="1:42"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38"/>
      <c r="AP1582" s="12"/>
    </row>
    <row r="1583" spans="1:42"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38"/>
      <c r="AP1583" s="12"/>
    </row>
    <row r="1584" spans="1:42"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38"/>
      <c r="AP1584" s="12"/>
    </row>
    <row r="1585" spans="1:42"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38"/>
      <c r="AP1585" s="12"/>
    </row>
    <row r="1586" spans="1:42"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38"/>
      <c r="AP1586" s="12"/>
    </row>
    <row r="1587" spans="1:42"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38"/>
      <c r="AP1587" s="12"/>
    </row>
    <row r="1588" spans="1:42"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38"/>
      <c r="AP1588" s="12"/>
    </row>
    <row r="1589" spans="1:42"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38"/>
      <c r="AP1589" s="12"/>
    </row>
    <row r="1590" spans="1:42"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38"/>
      <c r="AP1590" s="12"/>
    </row>
    <row r="1591" spans="1:42"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38"/>
      <c r="AP1591" s="12"/>
    </row>
    <row r="1592" spans="1:42"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38"/>
      <c r="AP1592" s="12"/>
    </row>
    <row r="1593" spans="1:42"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38"/>
      <c r="AP1593" s="12"/>
    </row>
    <row r="1594" spans="1:42"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38"/>
      <c r="AP1594" s="12"/>
    </row>
    <row r="1595" spans="1:42"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38"/>
      <c r="AP1595" s="12"/>
    </row>
    <row r="1596" spans="1:42"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38"/>
      <c r="AP1596" s="12"/>
    </row>
    <row r="1597" spans="1:42"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38"/>
      <c r="AP1597" s="12"/>
    </row>
    <row r="1598" spans="1:42"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38"/>
      <c r="AP1598" s="12"/>
    </row>
    <row r="1599" spans="1:42"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38"/>
      <c r="AP1599" s="12"/>
    </row>
    <row r="1600" spans="1:42"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38"/>
      <c r="AP1600" s="12"/>
    </row>
    <row r="1601" spans="1:42"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38"/>
      <c r="AP1601" s="12"/>
    </row>
    <row r="1602" spans="1:42"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38"/>
      <c r="AP1602" s="12"/>
    </row>
    <row r="1603" spans="1:42"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38"/>
      <c r="AP1603" s="12"/>
    </row>
    <row r="1604" spans="1:42"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38"/>
      <c r="AP1604" s="12"/>
    </row>
    <row r="1605" spans="1:42"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38"/>
      <c r="AP1605" s="12"/>
    </row>
    <row r="1606" spans="1:42"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38"/>
      <c r="AP1606" s="12"/>
    </row>
    <row r="1607" spans="1:42"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38"/>
      <c r="AP1607" s="12"/>
    </row>
    <row r="1608" spans="1:42"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38"/>
      <c r="AP1608" s="12"/>
    </row>
    <row r="1609" spans="1:42"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38"/>
      <c r="AP1609" s="12"/>
    </row>
    <row r="1610" spans="1:42"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38"/>
      <c r="AP1610" s="12"/>
    </row>
    <row r="1611" spans="1:42"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38"/>
      <c r="AP1611" s="12"/>
    </row>
    <row r="1612" spans="1:42"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38"/>
      <c r="AP1612" s="12"/>
    </row>
    <row r="1613" spans="1:42"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38"/>
      <c r="AP1613" s="12"/>
    </row>
    <row r="1614" spans="1:42"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38"/>
      <c r="AP1614" s="12"/>
    </row>
    <row r="1615" spans="1:42"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38"/>
      <c r="AP1615" s="12"/>
    </row>
    <row r="1616" spans="1:42"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38"/>
      <c r="AP1616" s="12"/>
    </row>
    <row r="1617" spans="1:42"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38"/>
      <c r="AP1617" s="12"/>
    </row>
    <row r="1618" spans="1:42"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38"/>
      <c r="AP1618" s="12"/>
    </row>
    <row r="1619" spans="1:42"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38"/>
      <c r="AP1619" s="12"/>
    </row>
    <row r="1620" spans="1:42"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38"/>
      <c r="AP1620" s="12"/>
    </row>
    <row r="1621" spans="1:42"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38"/>
      <c r="AP1621" s="12"/>
    </row>
    <row r="1622" spans="1:42"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38"/>
      <c r="AP1622" s="12"/>
    </row>
    <row r="1623" spans="1:42"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38"/>
      <c r="AP1623" s="12"/>
    </row>
    <row r="1624" spans="1:42"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38"/>
      <c r="AP1624" s="12"/>
    </row>
    <row r="1625" spans="1:42"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38"/>
      <c r="AP1625" s="12"/>
    </row>
    <row r="1626" spans="1:42"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38"/>
      <c r="AP1626" s="12"/>
    </row>
    <row r="1627" spans="1:42"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38"/>
      <c r="AP1627" s="12"/>
    </row>
    <row r="1628" spans="1:42"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38"/>
      <c r="AP1628" s="12"/>
    </row>
    <row r="1629" spans="1:42"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38"/>
      <c r="AP1629" s="12"/>
    </row>
    <row r="1630" spans="1:42"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38"/>
      <c r="AP1630" s="12"/>
    </row>
    <row r="1631" spans="1:42"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38"/>
      <c r="AP1631" s="12"/>
    </row>
    <row r="1632" spans="1:42"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38"/>
      <c r="AP1632" s="12"/>
    </row>
    <row r="1633" spans="1:42"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38"/>
      <c r="AP1633" s="12"/>
    </row>
    <row r="1634" spans="1:42"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38"/>
      <c r="AP1634" s="12"/>
    </row>
    <row r="1635" spans="1:42"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38"/>
      <c r="AP1635" s="12"/>
    </row>
    <row r="1636" spans="1:42"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38"/>
      <c r="AP1636" s="12"/>
    </row>
    <row r="1637" spans="1:42"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38"/>
      <c r="AP1637" s="12"/>
    </row>
    <row r="1638" spans="1:42"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38"/>
      <c r="AP1638" s="12"/>
    </row>
    <row r="1639" spans="1:42"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38"/>
      <c r="AP1639" s="12"/>
    </row>
    <row r="1640" spans="1:42"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38"/>
      <c r="AP1640" s="12"/>
    </row>
    <row r="1641" spans="1:42"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38"/>
      <c r="AP1641" s="12"/>
    </row>
    <row r="1642" spans="1:42"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38"/>
      <c r="AP1642" s="12"/>
    </row>
    <row r="1643" spans="1:42"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38"/>
      <c r="AP1643" s="12"/>
    </row>
    <row r="1644" spans="1:42"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38"/>
      <c r="AP1644" s="12"/>
    </row>
    <row r="1645" spans="1:42"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38"/>
      <c r="AP1645" s="12"/>
    </row>
    <row r="1646" spans="1:42"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38"/>
      <c r="AP1646" s="12"/>
    </row>
    <row r="1647" spans="1:42"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38"/>
      <c r="AP1647" s="12"/>
    </row>
    <row r="1648" spans="1:42"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38"/>
      <c r="AP1648" s="12"/>
    </row>
    <row r="1649" spans="1:42"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38"/>
      <c r="AP1649" s="12"/>
    </row>
    <row r="1650" spans="1:42"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38"/>
      <c r="AP1650" s="12"/>
    </row>
    <row r="1651" spans="1:42"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38"/>
      <c r="AP1651" s="12"/>
    </row>
    <row r="1652" spans="1:42"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38"/>
      <c r="AP1652" s="12"/>
    </row>
    <row r="1653" spans="1:42"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38"/>
      <c r="AP1653" s="12"/>
    </row>
    <row r="1654" spans="1:42"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38"/>
      <c r="AP1654" s="12"/>
    </row>
    <row r="1655" spans="1:42"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38"/>
      <c r="AP1655" s="12"/>
    </row>
    <row r="1656" spans="1:42"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38"/>
      <c r="AP1656" s="12"/>
    </row>
    <row r="1657" spans="1:42"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38"/>
      <c r="AP1657" s="12"/>
    </row>
    <row r="1658" spans="1:42"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38"/>
      <c r="AP1658" s="12"/>
    </row>
    <row r="1659" spans="1:42"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38"/>
      <c r="AP1659" s="12"/>
    </row>
    <row r="1660" spans="1:42"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38"/>
      <c r="AP1660" s="12"/>
    </row>
    <row r="1661" spans="1:42"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38"/>
      <c r="AP1661" s="12"/>
    </row>
    <row r="1662" spans="1:42"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38"/>
      <c r="AP1662" s="12"/>
    </row>
    <row r="1663" spans="1:42"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38"/>
      <c r="AP1663" s="12"/>
    </row>
    <row r="1664" spans="1:42"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38"/>
      <c r="AP1664" s="12"/>
    </row>
    <row r="1665" spans="1:42"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38"/>
      <c r="AP1665" s="12"/>
    </row>
    <row r="1666" spans="1:42"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38"/>
      <c r="AP1666" s="12"/>
    </row>
    <row r="1667" spans="1:42"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38"/>
      <c r="AP1667" s="12"/>
    </row>
    <row r="1668" spans="1:42"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38"/>
      <c r="AP1668" s="12"/>
    </row>
    <row r="1669" spans="1:42"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38"/>
      <c r="AP1669" s="12"/>
    </row>
    <row r="1670" spans="1:42"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38"/>
      <c r="AP1670" s="12"/>
    </row>
    <row r="1671" spans="1:42"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38"/>
      <c r="AP1671" s="12"/>
    </row>
    <row r="1672" spans="1:42"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38"/>
      <c r="AP1672" s="12"/>
    </row>
    <row r="1673" spans="1:42"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38"/>
      <c r="AP1673" s="12"/>
    </row>
    <row r="1674" spans="1:42"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38"/>
      <c r="AP1674" s="12"/>
    </row>
    <row r="1675" spans="1:42"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38"/>
      <c r="AP1675" s="12"/>
    </row>
    <row r="1676" spans="1:42"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38"/>
      <c r="AP1676" s="12"/>
    </row>
    <row r="1677" spans="1:42"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38"/>
      <c r="AP1677" s="12"/>
    </row>
    <row r="1678" spans="1:42"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38"/>
      <c r="AP1678" s="12"/>
    </row>
    <row r="1679" spans="1:42"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38"/>
      <c r="AP1679" s="12"/>
    </row>
    <row r="1680" spans="1:42"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38"/>
      <c r="AP1680" s="12"/>
    </row>
    <row r="1681" spans="1:42"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38"/>
      <c r="AP1681" s="12"/>
    </row>
    <row r="1682" spans="1:42"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38"/>
      <c r="AP1682" s="12"/>
    </row>
    <row r="1683" spans="1:42"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38"/>
      <c r="AP1683" s="12"/>
    </row>
    <row r="1684" spans="1:42"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38"/>
      <c r="AP1684" s="12"/>
    </row>
    <row r="1685" spans="1:42"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38"/>
      <c r="AP1685" s="12"/>
    </row>
    <row r="1686" spans="1:42"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38"/>
      <c r="AP1686" s="12"/>
    </row>
    <row r="1687" spans="1:42"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38"/>
      <c r="AP1687" s="12"/>
    </row>
    <row r="1688" spans="1:42"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38"/>
      <c r="AP1688" s="12"/>
    </row>
    <row r="1689" spans="1:42"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38"/>
      <c r="AP1689" s="12"/>
    </row>
    <row r="1690" spans="1:42"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38"/>
      <c r="AP1690" s="12"/>
    </row>
    <row r="1691" spans="1:42"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38"/>
      <c r="AP1691" s="12"/>
    </row>
    <row r="1692" spans="1:42"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38"/>
      <c r="AP1692" s="12"/>
    </row>
    <row r="1693" spans="1:42"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38"/>
      <c r="AP1693" s="12"/>
    </row>
    <row r="1694" spans="1:42"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38"/>
      <c r="AP1694" s="12"/>
    </row>
    <row r="1695" spans="1:42"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38"/>
      <c r="AP1695" s="12"/>
    </row>
    <row r="1696" spans="1:42"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38"/>
      <c r="AP1696" s="12"/>
    </row>
    <row r="1697" spans="1:42"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38"/>
      <c r="AP1697" s="12"/>
    </row>
    <row r="1698" spans="1:42"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38"/>
      <c r="AP1698" s="12"/>
    </row>
    <row r="1699" spans="1:42"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38"/>
      <c r="AP1699" s="12"/>
    </row>
    <row r="1700" spans="1:42"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38"/>
      <c r="AP1700" s="12"/>
    </row>
    <row r="1701" spans="1:42"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38"/>
      <c r="AP1701" s="12"/>
    </row>
    <row r="1702" spans="1:42"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38"/>
      <c r="AP1702" s="12"/>
    </row>
    <row r="1703" spans="1:42"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38"/>
      <c r="AP1703" s="12"/>
    </row>
    <row r="1704" spans="1:42"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38"/>
      <c r="AP1704" s="12"/>
    </row>
    <row r="1705" spans="1:42"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38"/>
      <c r="AP1705" s="12"/>
    </row>
    <row r="1706" spans="1:42"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38"/>
      <c r="AP1706" s="12"/>
    </row>
    <row r="1707" spans="1:42"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38"/>
      <c r="AP1707" s="12"/>
    </row>
    <row r="1708" spans="1:42"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38"/>
      <c r="AP1708" s="12"/>
    </row>
    <row r="1709" spans="1:42"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38"/>
      <c r="AP1709" s="12"/>
    </row>
    <row r="1710" spans="1:42"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38"/>
      <c r="AP1710" s="12"/>
    </row>
    <row r="1711" spans="1:42"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38"/>
      <c r="AP1711" s="12"/>
    </row>
    <row r="1712" spans="1:42"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38"/>
      <c r="AP1712" s="12"/>
    </row>
    <row r="1713" spans="1:42"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38"/>
      <c r="AP1713" s="12"/>
    </row>
    <row r="1714" spans="1:42"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38"/>
      <c r="AP1714" s="12"/>
    </row>
    <row r="1715" spans="1:42"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38"/>
      <c r="AP1715" s="12"/>
    </row>
    <row r="1716" spans="1:42"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38"/>
      <c r="AP1716" s="12"/>
    </row>
    <row r="1717" spans="1:42"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38"/>
      <c r="AP1717" s="12"/>
    </row>
    <row r="1718" spans="1:42"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38"/>
      <c r="AP1718" s="12"/>
    </row>
    <row r="1719" spans="1:42"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38"/>
      <c r="AP1719" s="12"/>
    </row>
    <row r="1720" spans="1:42"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38"/>
      <c r="AP1720" s="12"/>
    </row>
    <row r="1721" spans="1:42"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38"/>
      <c r="AP1721" s="12"/>
    </row>
    <row r="1722" spans="1:42"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38"/>
      <c r="AP1722" s="12"/>
    </row>
    <row r="1723" spans="1:42"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38"/>
      <c r="AP1723" s="12"/>
    </row>
    <row r="1724" spans="1:42"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38"/>
      <c r="AP1724" s="12"/>
    </row>
    <row r="1725" spans="1:42"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38"/>
      <c r="AP1725" s="12"/>
    </row>
    <row r="1726" spans="1:42"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38"/>
      <c r="AP1726" s="12"/>
    </row>
    <row r="1727" spans="1:42"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38"/>
      <c r="AP1727" s="12"/>
    </row>
    <row r="1728" spans="1:42"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38"/>
      <c r="AP1728" s="12"/>
    </row>
    <row r="1729" spans="1:42"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38"/>
      <c r="AP1729" s="12"/>
    </row>
    <row r="1730" spans="1:42"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38"/>
      <c r="AP1730" s="12"/>
    </row>
    <row r="1731" spans="1:42"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38"/>
      <c r="AP1731" s="12"/>
    </row>
    <row r="1732" spans="1:42"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38"/>
      <c r="AP1732" s="12"/>
    </row>
    <row r="1733" spans="1:42"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38"/>
      <c r="AP1733" s="12"/>
    </row>
    <row r="1734" spans="1:42"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38"/>
      <c r="AP1734" s="12"/>
    </row>
    <row r="1735" spans="1:42"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38"/>
      <c r="AP1735" s="12"/>
    </row>
    <row r="1736" spans="1:42"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38"/>
      <c r="AP1736" s="12"/>
    </row>
    <row r="1737" spans="1:42"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38"/>
      <c r="AP1737" s="12"/>
    </row>
    <row r="1738" spans="1:42"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38"/>
      <c r="AP1738" s="12"/>
    </row>
    <row r="1739" spans="1:42"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38"/>
      <c r="AP1739" s="12"/>
    </row>
    <row r="1740" spans="1:42"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38"/>
      <c r="AP1740" s="12"/>
    </row>
    <row r="1741" spans="1:42"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38"/>
      <c r="AP1741" s="12"/>
    </row>
    <row r="1742" spans="1:42"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38"/>
      <c r="AP1742" s="12"/>
    </row>
    <row r="1743" spans="1:42"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38"/>
      <c r="AP1743" s="12"/>
    </row>
    <row r="1744" spans="1:42"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38"/>
      <c r="AP1744" s="12"/>
    </row>
    <row r="1745" spans="1:42"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38"/>
      <c r="AP1745" s="12"/>
    </row>
    <row r="1746" spans="1:42"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38"/>
      <c r="AP1746" s="12"/>
    </row>
    <row r="1747" spans="1:42"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38"/>
      <c r="AP1747" s="12"/>
    </row>
    <row r="1748" spans="1:42"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38"/>
      <c r="AP1748" s="12"/>
    </row>
    <row r="1749" spans="1:42"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38"/>
      <c r="AP1749" s="12"/>
    </row>
    <row r="1750" spans="1:42"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38"/>
      <c r="AP1750" s="12"/>
    </row>
    <row r="1751" spans="1:42"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38"/>
      <c r="AP1751" s="12"/>
    </row>
    <row r="1752" spans="1:42"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38"/>
      <c r="AP1752" s="12"/>
    </row>
    <row r="1753" spans="1:42"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38"/>
      <c r="AP1753" s="12"/>
    </row>
    <row r="1754" spans="1:42"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38"/>
      <c r="AP1754" s="12"/>
    </row>
    <row r="1755" spans="1:42"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38"/>
      <c r="AP1755" s="12"/>
    </row>
    <row r="1756" spans="1:42"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38"/>
      <c r="AP1756" s="12"/>
    </row>
    <row r="1757" spans="1:42"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38"/>
      <c r="AP1757" s="12"/>
    </row>
    <row r="1758" spans="1:42"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38"/>
      <c r="AP1758" s="12"/>
    </row>
    <row r="1759" spans="1:42"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38"/>
      <c r="AP1759" s="12"/>
    </row>
    <row r="1760" spans="1:42"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38"/>
      <c r="AP1760" s="12"/>
    </row>
    <row r="1761" spans="1:42"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38"/>
      <c r="AP1761" s="12"/>
    </row>
    <row r="1762" spans="1:42"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38"/>
      <c r="AP1762" s="12"/>
    </row>
    <row r="1763" spans="1:42"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38"/>
      <c r="AP1763" s="12"/>
    </row>
    <row r="1764" spans="1:42"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38"/>
      <c r="AP1764" s="12"/>
    </row>
    <row r="1765" spans="1:42"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38"/>
      <c r="AP1765" s="12"/>
    </row>
    <row r="1766" spans="1:42"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38"/>
      <c r="AP1766" s="12"/>
    </row>
    <row r="1767" spans="1:42"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38"/>
      <c r="AP1767" s="12"/>
    </row>
    <row r="1768" spans="1:42"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38"/>
      <c r="AP1768" s="12"/>
    </row>
    <row r="1769" spans="1:42"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38"/>
      <c r="AP1769" s="12"/>
    </row>
    <row r="1770" spans="1:42"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38"/>
      <c r="AP1770" s="12"/>
    </row>
    <row r="1771" spans="1:42"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38"/>
      <c r="AP1771" s="12"/>
    </row>
    <row r="1772" spans="1:42"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38"/>
      <c r="AP1772" s="12"/>
    </row>
    <row r="1773" spans="1:42"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38"/>
      <c r="AP1773" s="12"/>
    </row>
    <row r="1774" spans="1:42"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38"/>
      <c r="AP1774" s="12"/>
    </row>
    <row r="1775" spans="1:42"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38"/>
      <c r="AP1775" s="12"/>
    </row>
    <row r="1776" spans="1:42"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38"/>
      <c r="AP1776" s="12"/>
    </row>
    <row r="1777" spans="1:42"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38"/>
      <c r="AP1777" s="12"/>
    </row>
    <row r="1778" spans="1:42"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38"/>
      <c r="AP1778" s="12"/>
    </row>
    <row r="1779" spans="1:42"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38"/>
      <c r="AP1779" s="12"/>
    </row>
    <row r="1780" spans="1:42"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38"/>
      <c r="AP1780" s="12"/>
    </row>
    <row r="1781" spans="1:42"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38"/>
      <c r="AP1781" s="12"/>
    </row>
    <row r="1782" spans="1:42"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38"/>
      <c r="AP1782" s="12"/>
    </row>
    <row r="1783" spans="1:42"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38"/>
      <c r="AP1783" s="12"/>
    </row>
    <row r="1784" spans="1:42"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38"/>
      <c r="AP1784" s="12"/>
    </row>
    <row r="1785" spans="1:42"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38"/>
      <c r="AP1785" s="12"/>
    </row>
    <row r="1786" spans="1:42"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38"/>
      <c r="AP1786" s="12"/>
    </row>
    <row r="1787" spans="1:42"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38"/>
      <c r="AP1787" s="12"/>
    </row>
    <row r="1788" spans="1:42"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38"/>
      <c r="AP1788" s="12"/>
    </row>
    <row r="1789" spans="1:42"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38"/>
      <c r="AP1789" s="12"/>
    </row>
    <row r="1790" spans="1:42"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38"/>
      <c r="AP1790" s="12"/>
    </row>
    <row r="1791" spans="1:42"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38"/>
      <c r="AP1791" s="12"/>
    </row>
    <row r="1792" spans="1:42"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38"/>
      <c r="AP1792" s="12"/>
    </row>
    <row r="1793" spans="1:42"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38"/>
      <c r="AP1793" s="12"/>
    </row>
    <row r="1794" spans="1:42"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38"/>
      <c r="AP1794" s="12"/>
    </row>
    <row r="1795" spans="1:42"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38"/>
      <c r="AP1795" s="12"/>
    </row>
    <row r="1796" spans="1:42"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38"/>
      <c r="AP1796" s="12"/>
    </row>
    <row r="1797" spans="1:42"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38"/>
      <c r="AP1797" s="12"/>
    </row>
    <row r="1798" spans="1:42"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38"/>
      <c r="AP1798" s="12"/>
    </row>
    <row r="1799" spans="1:42"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38"/>
      <c r="AP1799" s="12"/>
    </row>
    <row r="1800" spans="1:42"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38"/>
      <c r="AP1800" s="12"/>
    </row>
    <row r="1801" spans="1:42"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38"/>
      <c r="AP1801" s="12"/>
    </row>
    <row r="1802" spans="1:42"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38"/>
      <c r="AP1802" s="12"/>
    </row>
    <row r="1803" spans="1:42"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38"/>
      <c r="AP1803" s="12"/>
    </row>
    <row r="1804" spans="1:42"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38"/>
      <c r="AP1804" s="12"/>
    </row>
    <row r="1805" spans="1:42"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38"/>
      <c r="AP1805" s="12"/>
    </row>
    <row r="1806" spans="1:42"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38"/>
      <c r="AP1806" s="12"/>
    </row>
    <row r="1807" spans="1:42"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38"/>
      <c r="AP1807" s="12"/>
    </row>
    <row r="1808" spans="1:42"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38"/>
      <c r="AP1808" s="12"/>
    </row>
    <row r="1809" spans="1:42"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38"/>
      <c r="AP1809" s="12"/>
    </row>
    <row r="1810" spans="1:42"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38"/>
      <c r="AP1810" s="12"/>
    </row>
    <row r="1811" spans="1:42"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38"/>
      <c r="AP1811" s="12"/>
    </row>
    <row r="1812" spans="1:42"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38"/>
      <c r="AP1812" s="12"/>
    </row>
    <row r="1813" spans="1:42"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38"/>
      <c r="AP1813" s="12"/>
    </row>
    <row r="1814" spans="1:42"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38"/>
      <c r="AP1814" s="12"/>
    </row>
    <row r="1815" spans="1:42"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38"/>
      <c r="AP1815" s="12"/>
    </row>
    <row r="1816" spans="1:42"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38"/>
      <c r="AP1816" s="12"/>
    </row>
    <row r="1817" spans="1:42"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38"/>
      <c r="AP1817" s="12"/>
    </row>
    <row r="1818" spans="1:42"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38"/>
      <c r="AP1818" s="12"/>
    </row>
    <row r="1819" spans="1:42"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38"/>
      <c r="AP1819" s="12"/>
    </row>
    <row r="1820" spans="1:42"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38"/>
      <c r="AP1820" s="12"/>
    </row>
    <row r="1821" spans="1:42"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38"/>
      <c r="AP1821" s="12"/>
    </row>
    <row r="1822" spans="1:42"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38"/>
      <c r="AP1822" s="12"/>
    </row>
    <row r="1823" spans="1:42"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38"/>
      <c r="AP1823" s="12"/>
    </row>
    <row r="1824" spans="1:42"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38"/>
      <c r="AP1824" s="12"/>
    </row>
    <row r="1825" spans="1:42"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38"/>
      <c r="AP1825" s="12"/>
    </row>
    <row r="1826" spans="1:42"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38"/>
      <c r="AP1826" s="12"/>
    </row>
    <row r="1827" spans="1:42"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38"/>
      <c r="AP1827" s="12"/>
    </row>
    <row r="1828" spans="1:42"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38"/>
      <c r="AP1828" s="12"/>
    </row>
    <row r="1829" spans="1:42"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38"/>
      <c r="AP1829" s="12"/>
    </row>
    <row r="1830" spans="1:42"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38"/>
      <c r="AP1830" s="12"/>
    </row>
    <row r="1831" spans="1:42"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38"/>
      <c r="AP1831" s="12"/>
    </row>
    <row r="1832" spans="1:42"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38"/>
      <c r="AP1832" s="12"/>
    </row>
    <row r="1833" spans="1:42"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38"/>
      <c r="AP1833" s="12"/>
    </row>
    <row r="1834" spans="1:42"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38"/>
      <c r="AP1834" s="12"/>
    </row>
    <row r="1835" spans="1:42"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38"/>
      <c r="AP1835" s="12"/>
    </row>
    <row r="1836" spans="1:42"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38"/>
      <c r="AP1836" s="12"/>
    </row>
    <row r="1837" spans="1:42"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38"/>
      <c r="AP1837" s="12"/>
    </row>
    <row r="1838" spans="1:42"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38"/>
      <c r="AP1838" s="12"/>
    </row>
    <row r="1839" spans="1:42"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38"/>
      <c r="AP1839" s="12"/>
    </row>
    <row r="1840" spans="1:42"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38"/>
      <c r="AP1840" s="12"/>
    </row>
    <row r="1841" spans="1:42"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38"/>
      <c r="AP1841" s="12"/>
    </row>
    <row r="1842" spans="1:42"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38"/>
      <c r="AP1842" s="12"/>
    </row>
    <row r="1843" spans="1:42"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38"/>
      <c r="AP1843" s="12"/>
    </row>
    <row r="1844" spans="1:42"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38"/>
      <c r="AP1844" s="12"/>
    </row>
    <row r="1845" spans="1:42"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38"/>
      <c r="AP1845" s="12"/>
    </row>
    <row r="1846" spans="1:42"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38"/>
      <c r="AP1846" s="12"/>
    </row>
    <row r="1847" spans="1:42"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38"/>
      <c r="AP1847" s="12"/>
    </row>
    <row r="1848" spans="1:42"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38"/>
      <c r="AP1848" s="12"/>
    </row>
    <row r="1849" spans="1:42"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38"/>
      <c r="AP1849" s="12"/>
    </row>
    <row r="1850" spans="1:42"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38"/>
      <c r="AP1850" s="12"/>
    </row>
    <row r="1851" spans="1:42"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38"/>
      <c r="AP1851" s="12"/>
    </row>
    <row r="1852" spans="1:42"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38"/>
      <c r="AP1852" s="12"/>
    </row>
    <row r="1853" spans="1:42"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38"/>
      <c r="AP1853" s="12"/>
    </row>
    <row r="1854" spans="1:42"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38"/>
      <c r="AP1854" s="12"/>
    </row>
    <row r="1855" spans="1:42"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38"/>
      <c r="AP1855" s="12"/>
    </row>
    <row r="1856" spans="1:42"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38"/>
      <c r="AP1856" s="12"/>
    </row>
    <row r="1857" spans="1:42"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38"/>
      <c r="AP1857" s="12"/>
    </row>
    <row r="1858" spans="1:42"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38"/>
      <c r="AP1858" s="12"/>
    </row>
    <row r="1859" spans="1:42"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2"/>
    </row>
    <row r="1860" spans="1:42"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38"/>
      <c r="AP1860" s="12"/>
    </row>
    <row r="1861" spans="1:42"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38"/>
      <c r="AP1861" s="12"/>
    </row>
    <row r="1862" spans="1:42"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38"/>
      <c r="AP1862" s="12"/>
    </row>
    <row r="1863" spans="1:42"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38"/>
      <c r="AP1863" s="12"/>
    </row>
    <row r="1864" spans="1:42"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38"/>
      <c r="AP1864" s="12"/>
    </row>
    <row r="1865" spans="1:42"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38"/>
      <c r="AP1865" s="12"/>
    </row>
    <row r="1866" spans="1:42"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38"/>
      <c r="AP1866" s="12"/>
    </row>
    <row r="1867" spans="1:42"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38"/>
      <c r="AP1867" s="12"/>
    </row>
    <row r="1868" spans="1:42" s="21" customFormat="1" ht="11.25" hidden="1" x14ac:dyDescent="0.2">
      <c r="A1868" s="17"/>
      <c r="B1868" s="18"/>
      <c r="C1868" s="19"/>
      <c r="D1868" s="19"/>
      <c r="E1868" s="20"/>
      <c r="F1868" s="138"/>
      <c r="G1868" s="138"/>
      <c r="H1868" s="138"/>
      <c r="I1868" s="138"/>
      <c r="J1868" s="138"/>
      <c r="K1868" s="138"/>
      <c r="L1868" s="138"/>
      <c r="M1868" s="138"/>
      <c r="N1868" s="138"/>
      <c r="O1868" s="138"/>
      <c r="P1868" s="138"/>
      <c r="Q1868" s="138"/>
      <c r="R1868" s="138"/>
      <c r="S1868" s="138"/>
      <c r="T1868" s="138"/>
      <c r="U1868" s="138"/>
      <c r="V1868" s="138"/>
      <c r="W1868" s="138"/>
      <c r="X1868" s="138"/>
      <c r="Y1868" s="138"/>
      <c r="Z1868" s="138"/>
      <c r="AA1868" s="138"/>
      <c r="AB1868" s="138"/>
      <c r="AC1868" s="138"/>
      <c r="AD1868" s="138"/>
      <c r="AE1868" s="138"/>
      <c r="AF1868" s="138"/>
      <c r="AG1868" s="138"/>
      <c r="AH1868" s="138"/>
      <c r="AI1868" s="138"/>
      <c r="AJ1868" s="138"/>
      <c r="AK1868" s="138"/>
      <c r="AL1868" s="138"/>
      <c r="AM1868" s="138"/>
      <c r="AN1868" s="138"/>
      <c r="AO1868" s="138"/>
      <c r="AP1868" s="12"/>
    </row>
    <row r="1869" spans="1:42" s="21" customFormat="1" ht="11.25" hidden="1" x14ac:dyDescent="0.2">
      <c r="A1869" s="17"/>
      <c r="B1869" s="18"/>
      <c r="C1869" s="19"/>
      <c r="D1869" s="19"/>
      <c r="E1869" s="20"/>
      <c r="F1869" s="138"/>
      <c r="G1869" s="138"/>
      <c r="H1869" s="138"/>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138"/>
      <c r="AH1869" s="138"/>
      <c r="AI1869" s="138"/>
      <c r="AJ1869" s="138"/>
      <c r="AK1869" s="138"/>
      <c r="AL1869" s="138"/>
      <c r="AM1869" s="138"/>
      <c r="AN1869" s="138"/>
      <c r="AO1869" s="138"/>
      <c r="AP1869" s="12"/>
    </row>
    <row r="1870" spans="1:42" s="21" customFormat="1" ht="11.25" hidden="1" x14ac:dyDescent="0.2">
      <c r="A1870" s="17"/>
      <c r="B1870" s="18"/>
      <c r="C1870" s="19"/>
      <c r="D1870" s="19"/>
      <c r="E1870" s="20"/>
      <c r="F1870" s="138"/>
      <c r="G1870" s="138"/>
      <c r="H1870" s="138"/>
      <c r="I1870" s="138"/>
      <c r="J1870" s="138"/>
      <c r="K1870" s="138"/>
      <c r="L1870" s="138"/>
      <c r="M1870" s="138"/>
      <c r="N1870" s="138"/>
      <c r="O1870" s="138"/>
      <c r="P1870" s="138"/>
      <c r="Q1870" s="138"/>
      <c r="R1870" s="138"/>
      <c r="S1870" s="138"/>
      <c r="T1870" s="138"/>
      <c r="U1870" s="138"/>
      <c r="V1870" s="138"/>
      <c r="W1870" s="138"/>
      <c r="X1870" s="138"/>
      <c r="Y1870" s="138"/>
      <c r="Z1870" s="138"/>
      <c r="AA1870" s="138"/>
      <c r="AB1870" s="138"/>
      <c r="AC1870" s="138"/>
      <c r="AD1870" s="138"/>
      <c r="AE1870" s="138"/>
      <c r="AF1870" s="138"/>
      <c r="AG1870" s="138"/>
      <c r="AH1870" s="138"/>
      <c r="AI1870" s="138"/>
      <c r="AJ1870" s="138"/>
      <c r="AK1870" s="138"/>
      <c r="AL1870" s="138"/>
      <c r="AM1870" s="138"/>
      <c r="AN1870" s="138"/>
      <c r="AO1870" s="138"/>
      <c r="AP1870" s="12"/>
    </row>
  </sheetData>
  <sheetProtection algorithmName="SHA-512" hashValue="vWKrzM7h4N6QrU+73ax/pMtMs+FhvqueDcN464Q2lNt/Wp3TCftQEy8bVO0PGs1cnL+lPj3FzcgvTzsK/otzPw==" saltValue="s3m+Y+ZUfbXIRhlkYG8wxw==" spinCount="100000" sheet="1" objects="1" scenarios="1"/>
  <mergeCells count="6">
    <mergeCell ref="E4:AO4"/>
    <mergeCell ref="E13:AO13"/>
    <mergeCell ref="E23:AO23"/>
    <mergeCell ref="E27:AO27"/>
    <mergeCell ref="E35:AO35"/>
    <mergeCell ref="E16:AO16"/>
  </mergeCells>
  <pageMargins left="0.7" right="0.7" top="0.75" bottom="0.75" header="0.3" footer="0.3"/>
  <pageSetup orientation="portrait" horizontalDpi="1200" verticalDpi="1200" r:id="rId1"/>
  <ignoredErrors>
    <ignoredError sqref="AO13 AO35 E35:X35 E13:X13 I9:W9 AO16 AO23 AO27 E16:X16 E23:X23 E22 E27:X27 E26 E30 E29 I24:V24 I8:W8 E12 I10:W10 I11:W11 E34 I31:V31 I12:W12 E14 I14:V14 I15:V15 E17 I17:W17 E18 I18:W18 E19 I19:W19 E20 I20:W20 E21 I21:W21 I22:W22 E25 I25:V25 I26:V26 E28 I28:V28 I29:V29 I30:V30 E32 I32:V32 E33 I33:V33 I34:V34 I36:V36 I37:V37 I38:V38 I39:V39 I40:V40 I41:V4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4" t="str">
        <f ca="1">TEXT(TODAY()-30,"MMMM yyyy")</f>
        <v>September 2019</v>
      </c>
      <c r="B1" s="264"/>
      <c r="C1" s="264"/>
      <c r="D1" s="264"/>
      <c r="E1" s="264"/>
      <c r="S1" s="180" t="str">
        <f>Table!AO2</f>
        <v>Updated by Corporate Economics on October 17, 2019</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233</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72</v>
      </c>
    </row>
    <row r="2" spans="1:1233" s="27" customFormat="1" ht="24.95" customHeight="1" x14ac:dyDescent="0.25">
      <c r="A2" s="25"/>
      <c r="B2" s="26" t="s">
        <v>73</v>
      </c>
      <c r="D2" s="28"/>
      <c r="E2" s="29"/>
      <c r="F2" s="29"/>
    </row>
    <row r="3" spans="1:1233" s="31" customFormat="1" x14ac:dyDescent="0.2">
      <c r="A3" s="30" t="s">
        <v>81</v>
      </c>
      <c r="E3" s="32"/>
    </row>
    <row r="4" spans="1:1233" s="31" customFormat="1" ht="11.25" x14ac:dyDescent="0.15">
      <c r="A4" s="30" t="s">
        <v>74</v>
      </c>
      <c r="B4" s="33" t="s">
        <v>82</v>
      </c>
    </row>
    <row r="5" spans="1:1233" s="31" customFormat="1" ht="11.25" x14ac:dyDescent="0.15">
      <c r="A5" s="30" t="s">
        <v>75</v>
      </c>
      <c r="B5" s="33" t="s">
        <v>162</v>
      </c>
    </row>
    <row r="6" spans="1:1233" s="31" customFormat="1" ht="11.25" x14ac:dyDescent="0.15">
      <c r="A6" s="30" t="s">
        <v>98</v>
      </c>
      <c r="B6" s="33" t="s">
        <v>99</v>
      </c>
      <c r="G6" s="34"/>
    </row>
    <row r="7" spans="1:1233" s="36" customFormat="1" ht="18" x14ac:dyDescent="0.15">
      <c r="A7" s="35" t="s">
        <v>76</v>
      </c>
      <c r="B7" s="36" t="s">
        <v>100</v>
      </c>
      <c r="C7" s="36" t="s">
        <v>101</v>
      </c>
      <c r="D7" s="36" t="s">
        <v>83</v>
      </c>
      <c r="E7" s="36" t="s">
        <v>84</v>
      </c>
      <c r="F7" s="36" t="s">
        <v>85</v>
      </c>
      <c r="G7" s="36" t="s">
        <v>86</v>
      </c>
      <c r="H7" s="36" t="s">
        <v>87</v>
      </c>
      <c r="I7" s="36" t="s">
        <v>88</v>
      </c>
      <c r="J7" s="36" t="s">
        <v>89</v>
      </c>
      <c r="K7" s="36" t="s">
        <v>102</v>
      </c>
      <c r="L7" s="36" t="s">
        <v>103</v>
      </c>
      <c r="M7" s="36" t="s">
        <v>104</v>
      </c>
      <c r="N7" s="36" t="s">
        <v>105</v>
      </c>
      <c r="O7" s="36" t="s">
        <v>106</v>
      </c>
      <c r="P7" s="36" t="s">
        <v>107</v>
      </c>
      <c r="Q7" s="36" t="s">
        <v>108</v>
      </c>
      <c r="R7" s="36" t="s">
        <v>109</v>
      </c>
      <c r="S7" s="36" t="s">
        <v>110</v>
      </c>
      <c r="T7" s="36" t="s">
        <v>111</v>
      </c>
      <c r="U7" s="36" t="s">
        <v>112</v>
      </c>
      <c r="V7" s="36" t="s">
        <v>113</v>
      </c>
      <c r="W7" s="36" t="s">
        <v>114</v>
      </c>
      <c r="X7" s="36" t="s">
        <v>115</v>
      </c>
      <c r="Y7" s="36" t="s">
        <v>116</v>
      </c>
      <c r="Z7" s="36" t="s">
        <v>117</v>
      </c>
      <c r="AA7" s="36" t="s">
        <v>118</v>
      </c>
      <c r="AB7" s="36" t="s">
        <v>119</v>
      </c>
      <c r="AC7" s="36" t="s">
        <v>120</v>
      </c>
      <c r="AD7" s="36" t="s">
        <v>121</v>
      </c>
      <c r="AE7" s="36" t="s">
        <v>122</v>
      </c>
      <c r="AF7" s="36" t="s">
        <v>123</v>
      </c>
      <c r="AG7" s="36" t="s">
        <v>124</v>
      </c>
      <c r="AH7" s="36" t="s">
        <v>125</v>
      </c>
    </row>
    <row r="8" spans="1:1233" s="38" customFormat="1" ht="11.25" x14ac:dyDescent="0.15">
      <c r="A8" s="37"/>
    </row>
    <row r="9" spans="1:1233" s="39" customFormat="1" x14ac:dyDescent="0.2"/>
    <row r="10" spans="1:1233" s="27" customFormat="1" ht="24.95" customHeight="1" x14ac:dyDescent="0.2">
      <c r="A10" s="40"/>
      <c r="B10" s="26" t="s">
        <v>77</v>
      </c>
      <c r="D10" s="28"/>
      <c r="E10" s="29"/>
      <c r="F10" s="29"/>
    </row>
    <row r="11" spans="1:1233" s="43" customFormat="1" ht="12" x14ac:dyDescent="0.25">
      <c r="A11" s="41"/>
      <c r="B11" s="42"/>
    </row>
    <row r="12" spans="1:1233" s="97" customFormat="1" x14ac:dyDescent="0.2">
      <c r="A12" s="98" t="s">
        <v>163</v>
      </c>
      <c r="B12" s="98"/>
      <c r="C12" s="98" t="s">
        <v>55</v>
      </c>
      <c r="D12" s="98" t="s">
        <v>164</v>
      </c>
      <c r="E12" s="99" t="s">
        <v>165</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126</v>
      </c>
      <c r="C14" s="50" t="s">
        <v>15</v>
      </c>
      <c r="D14" s="101" t="s">
        <v>91</v>
      </c>
      <c r="E14" s="100">
        <v>43754</v>
      </c>
      <c r="F14" s="59">
        <v>1.0037174721190256</v>
      </c>
      <c r="G14" s="59">
        <v>1.0644881792301497</v>
      </c>
      <c r="H14" s="59">
        <v>1.0570563145206435</v>
      </c>
      <c r="I14" s="59">
        <v>1.0866880711287275</v>
      </c>
      <c r="J14" s="59">
        <v>1.0916491920562654</v>
      </c>
      <c r="K14" s="59">
        <v>1.0474430067775931</v>
      </c>
      <c r="L14" s="59">
        <v>1.108510900357218</v>
      </c>
      <c r="M14" s="59">
        <v>1.1633632894251233</v>
      </c>
      <c r="N14" s="59">
        <v>1.2429239478218168</v>
      </c>
      <c r="O14" s="59">
        <v>1.3224258826423974</v>
      </c>
      <c r="P14" s="59">
        <v>1.5314594993542263</v>
      </c>
      <c r="Q14" s="59">
        <v>1.6225185913588458</v>
      </c>
      <c r="R14" s="59">
        <v>1.5458225984541718</v>
      </c>
      <c r="S14" s="59">
        <v>1.5554194733618854</v>
      </c>
      <c r="T14" s="59">
        <v>1.6332273060924996</v>
      </c>
      <c r="U14" s="59">
        <v>1.6858050329831231</v>
      </c>
      <c r="V14" s="59">
        <v>1.7875663473857495</v>
      </c>
      <c r="W14" s="59">
        <v>1.9512195121951459</v>
      </c>
      <c r="X14" s="59">
        <v>2.1196248020465491</v>
      </c>
      <c r="Y14" s="59">
        <v>2.2634621235168684</v>
      </c>
      <c r="Z14" s="59">
        <v>2.3763218670232344</v>
      </c>
      <c r="AA14" s="59">
        <v>2.4707096460875322</v>
      </c>
      <c r="AB14" s="59">
        <v>2.3746062515144217</v>
      </c>
      <c r="AC14" s="59">
        <v>2.3707287571817393</v>
      </c>
      <c r="AD14" s="59">
        <v>2.3378035520116081</v>
      </c>
      <c r="AE14" s="59">
        <v>2.2732754462132299</v>
      </c>
      <c r="AF14" s="59">
        <v>2.2569966897381777</v>
      </c>
      <c r="AG14" s="59">
        <v>2.2104757328207603</v>
      </c>
      <c r="AH14" s="59">
        <v>2.1457684008630906</v>
      </c>
      <c r="AI14" s="59">
        <v>2.0215311004784686</v>
      </c>
      <c r="AJ14" s="59">
        <v>1.8131933675295198</v>
      </c>
      <c r="AK14" s="59">
        <v>1.6421729041471211</v>
      </c>
      <c r="AL14" s="59">
        <v>1.5078658355595076</v>
      </c>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127</v>
      </c>
      <c r="C15" s="50" t="s">
        <v>15</v>
      </c>
      <c r="D15" s="101" t="s">
        <v>91</v>
      </c>
      <c r="E15" s="100">
        <v>43754</v>
      </c>
      <c r="F15" s="59">
        <v>1.4395582725300837</v>
      </c>
      <c r="G15" s="59">
        <v>1.4970453053184674</v>
      </c>
      <c r="H15" s="59">
        <v>1.5217106126196978</v>
      </c>
      <c r="I15" s="59">
        <v>1.5196174756009873</v>
      </c>
      <c r="J15" s="59">
        <v>1.5046447729949231</v>
      </c>
      <c r="K15" s="59">
        <v>1.4635739954263816</v>
      </c>
      <c r="L15" s="59">
        <v>1.4555185692840311</v>
      </c>
      <c r="M15" s="59">
        <v>1.4802738832736084</v>
      </c>
      <c r="N15" s="59">
        <v>1.4981761334028398</v>
      </c>
      <c r="O15" s="59">
        <v>1.4898184893631372</v>
      </c>
      <c r="P15" s="59">
        <v>1.5663590276875583</v>
      </c>
      <c r="Q15" s="59">
        <v>1.5968841285297408</v>
      </c>
      <c r="R15" s="59">
        <v>1.5616899948160068</v>
      </c>
      <c r="S15" s="59">
        <v>1.57200155259416</v>
      </c>
      <c r="T15" s="59">
        <v>1.6345781108670687</v>
      </c>
      <c r="U15" s="59">
        <v>1.6839796115878602</v>
      </c>
      <c r="V15" s="59">
        <v>1.7594740912606488</v>
      </c>
      <c r="W15" s="59">
        <v>1.8803528881447429</v>
      </c>
      <c r="X15" s="59">
        <v>2.0329387545033217</v>
      </c>
      <c r="Y15" s="59">
        <v>2.1526796041639651</v>
      </c>
      <c r="Z15" s="59">
        <v>2.2076755230393985</v>
      </c>
      <c r="AA15" s="59">
        <v>2.2948717948717556</v>
      </c>
      <c r="AB15" s="59">
        <v>2.2589108594099461</v>
      </c>
      <c r="AC15" s="59">
        <v>2.2682256724809724</v>
      </c>
      <c r="AD15" s="59">
        <v>2.2459005933771037</v>
      </c>
      <c r="AE15" s="59">
        <v>2.1909432520221372</v>
      </c>
      <c r="AF15" s="59">
        <v>2.154980611531343</v>
      </c>
      <c r="AG15" s="59">
        <v>2.1383248730964421</v>
      </c>
      <c r="AH15" s="59">
        <v>2.1533979352713839</v>
      </c>
      <c r="AI15" s="59">
        <v>2.1174388471019379</v>
      </c>
      <c r="AJ15" s="59">
        <v>2.0365699873896581</v>
      </c>
      <c r="AK15" s="59">
        <v>1.9626344593319356</v>
      </c>
      <c r="AL15" s="59">
        <v>1.9339444932814143</v>
      </c>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90</v>
      </c>
      <c r="C16" s="50" t="s">
        <v>46</v>
      </c>
      <c r="D16" s="101" t="s">
        <v>91</v>
      </c>
      <c r="E16" s="100">
        <v>43749</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91</v>
      </c>
      <c r="E17" s="100">
        <v>43749</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92</v>
      </c>
      <c r="C18" s="50" t="s">
        <v>11</v>
      </c>
      <c r="D18" s="101" t="s">
        <v>91</v>
      </c>
      <c r="E18" s="100">
        <v>43749</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93</v>
      </c>
      <c r="C19" s="50" t="s">
        <v>13</v>
      </c>
      <c r="D19" s="101" t="s">
        <v>91</v>
      </c>
      <c r="E19" s="100">
        <v>43734</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48700</v>
      </c>
      <c r="AJ19" s="54">
        <v>50440</v>
      </c>
      <c r="AK19" s="54" t="e">
        <v>#N/A</v>
      </c>
      <c r="AL19" s="54" t="e">
        <v>#N/A</v>
      </c>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94</v>
      </c>
      <c r="C20" s="50" t="s">
        <v>15</v>
      </c>
      <c r="D20" s="101" t="s">
        <v>91</v>
      </c>
      <c r="E20" s="100">
        <v>43735</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-9.1078760731616253</v>
      </c>
      <c r="AJ20" s="53">
        <v>-5.1523128995863088</v>
      </c>
      <c r="AK20" s="53" t="e">
        <v>#N/A</v>
      </c>
      <c r="AL20" s="53" t="e">
        <v>#N/A</v>
      </c>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243</v>
      </c>
      <c r="C21" s="50" t="s">
        <v>13</v>
      </c>
      <c r="D21" s="101" t="s">
        <v>91</v>
      </c>
      <c r="E21" s="100">
        <v>43735</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15730</v>
      </c>
      <c r="AJ21" s="54">
        <v>16190</v>
      </c>
      <c r="AK21" s="54" t="e">
        <v>#N/A</v>
      </c>
      <c r="AL21" s="54" t="e">
        <v>#N/A</v>
      </c>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96</v>
      </c>
      <c r="C22" s="50" t="s">
        <v>15</v>
      </c>
      <c r="D22" s="101" t="s">
        <v>91</v>
      </c>
      <c r="E22" s="100">
        <v>43735</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-9.2325447201384918</v>
      </c>
      <c r="AJ22" s="53">
        <v>-4.483775811209445</v>
      </c>
      <c r="AK22" s="53" t="e">
        <v>#N/A</v>
      </c>
      <c r="AL22" s="53" t="e">
        <v>#N/A</v>
      </c>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128</v>
      </c>
      <c r="C23" s="50" t="s">
        <v>15</v>
      </c>
      <c r="D23" s="101" t="s">
        <v>91</v>
      </c>
      <c r="E23" s="100">
        <v>43749</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129</v>
      </c>
      <c r="C24" s="50" t="s">
        <v>15</v>
      </c>
      <c r="D24" s="101" t="s">
        <v>91</v>
      </c>
      <c r="E24" s="100">
        <v>43735</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3.4485574297939081</v>
      </c>
      <c r="AI24" s="53">
        <v>2.7838101010734695</v>
      </c>
      <c r="AJ24" s="53">
        <v>2.1017272431838041</v>
      </c>
      <c r="AK24" s="53" t="e">
        <v>#N/A</v>
      </c>
      <c r="AL24" s="53" t="e">
        <v>#N/A</v>
      </c>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130</v>
      </c>
      <c r="C25" s="50" t="s">
        <v>15</v>
      </c>
      <c r="D25" s="101" t="s">
        <v>91</v>
      </c>
      <c r="E25" s="100">
        <v>43749</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131</v>
      </c>
      <c r="C26" s="50" t="s">
        <v>15</v>
      </c>
      <c r="D26" s="101" t="s">
        <v>91</v>
      </c>
      <c r="E26" s="100">
        <v>43749</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132</v>
      </c>
      <c r="C27" s="50" t="s">
        <v>133</v>
      </c>
      <c r="D27" s="101" t="s">
        <v>91</v>
      </c>
      <c r="E27" s="100">
        <v>43749</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v>56.95</v>
      </c>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254</v>
      </c>
      <c r="C28" s="50" t="s">
        <v>255</v>
      </c>
      <c r="D28" s="101" t="s">
        <v>91</v>
      </c>
      <c r="E28" s="100">
        <v>43749</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135</v>
      </c>
      <c r="C29" s="102" t="s">
        <v>136</v>
      </c>
      <c r="D29" s="101" t="s">
        <v>91</v>
      </c>
      <c r="E29" s="100">
        <v>43749</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137</v>
      </c>
      <c r="C30" s="50" t="s">
        <v>15</v>
      </c>
      <c r="D30" s="101" t="s">
        <v>91</v>
      </c>
      <c r="E30" s="100">
        <v>43739</v>
      </c>
      <c r="F30" s="53">
        <v>1.7271058442321907</v>
      </c>
      <c r="G30" s="53">
        <v>2.1429716615351424</v>
      </c>
      <c r="H30" s="53">
        <v>2.8923956406500695</v>
      </c>
      <c r="I30" s="53">
        <v>3.3420680873621045</v>
      </c>
      <c r="J30" s="53">
        <v>4.3483923868647523</v>
      </c>
      <c r="K30" s="53">
        <v>4.0397576112642497</v>
      </c>
      <c r="L30" s="53">
        <v>3.616428134796057</v>
      </c>
      <c r="M30" s="53">
        <v>3.1937056629399052</v>
      </c>
      <c r="N30" s="53">
        <v>3.1718105037253697</v>
      </c>
      <c r="O30" s="53">
        <v>3.2791604171942268</v>
      </c>
      <c r="P30" s="53">
        <v>3.4802363543156245</v>
      </c>
      <c r="Q30" s="53">
        <v>3.3800015054249011</v>
      </c>
      <c r="R30" s="53">
        <v>2.7245341865865136</v>
      </c>
      <c r="S30" s="53">
        <v>2.8073862062006683</v>
      </c>
      <c r="T30" s="53">
        <v>2.5975040784508518</v>
      </c>
      <c r="U30" s="53">
        <v>2.0489050824691546</v>
      </c>
      <c r="V30" s="53">
        <v>2.1013685571557694</v>
      </c>
      <c r="W30" s="53">
        <v>1.9172067970543827</v>
      </c>
      <c r="X30" s="53">
        <v>2.0597875863733961</v>
      </c>
      <c r="Y30" s="53">
        <v>2.3280077326943482</v>
      </c>
      <c r="Z30" s="53">
        <v>2.0226054983542019</v>
      </c>
      <c r="AA30" s="53">
        <v>2.2304008885349669</v>
      </c>
      <c r="AB30" s="53">
        <v>1.5691129323273767</v>
      </c>
      <c r="AC30" s="53">
        <v>1.1483217755717368</v>
      </c>
      <c r="AD30" s="53">
        <v>1.5629916583486336</v>
      </c>
      <c r="AE30" s="53">
        <v>0.98310019042990859</v>
      </c>
      <c r="AF30" s="53">
        <v>1.2998330651253331</v>
      </c>
      <c r="AG30" s="53">
        <v>1.6560133281167788</v>
      </c>
      <c r="AH30" s="53">
        <v>1.470793051117969</v>
      </c>
      <c r="AI30" s="53">
        <v>1.5420020049427663</v>
      </c>
      <c r="AJ30" s="53">
        <v>1.3359293881322953</v>
      </c>
      <c r="AK30" s="53" t="e">
        <v>#N/A</v>
      </c>
      <c r="AL30" s="53" t="e">
        <v>#N/A</v>
      </c>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91</v>
      </c>
      <c r="E31" s="100">
        <v>43738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138</v>
      </c>
      <c r="C32" s="50" t="s">
        <v>46</v>
      </c>
      <c r="D32" s="101" t="s">
        <v>91</v>
      </c>
      <c r="E32" s="100">
        <v>43738</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139</v>
      </c>
      <c r="C33" s="50" t="s">
        <v>140</v>
      </c>
      <c r="D33" s="101" t="s">
        <v>91</v>
      </c>
      <c r="E33" s="100">
        <v>43735</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6.809087958601765</v>
      </c>
      <c r="AI33" s="53">
        <v>6.7817757930131872</v>
      </c>
      <c r="AJ33" s="53">
        <v>6.83059295599781</v>
      </c>
      <c r="AK33" s="53" t="e">
        <v>#N/A</v>
      </c>
      <c r="AL33" s="53" t="e">
        <v>#N/A</v>
      </c>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141</v>
      </c>
      <c r="C34" s="50" t="s">
        <v>142</v>
      </c>
      <c r="D34" s="101" t="s">
        <v>91</v>
      </c>
      <c r="E34" s="100">
        <v>43735</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2.7542784461748315</v>
      </c>
      <c r="AI34" s="53">
        <v>2.7535203554986794</v>
      </c>
      <c r="AJ34" s="53">
        <v>2.7798108648207478</v>
      </c>
      <c r="AK34" s="53" t="e">
        <v>#N/A</v>
      </c>
      <c r="AL34" s="53" t="e">
        <v>#N/A</v>
      </c>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143</v>
      </c>
      <c r="D35" s="101" t="s">
        <v>91</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144</v>
      </c>
      <c r="C36" s="50" t="s">
        <v>55</v>
      </c>
      <c r="D36" s="101" t="s">
        <v>91</v>
      </c>
      <c r="E36" s="100">
        <v>43749</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145</v>
      </c>
      <c r="C37" s="50" t="s">
        <v>146</v>
      </c>
      <c r="D37" s="101" t="s">
        <v>91</v>
      </c>
      <c r="E37" s="100">
        <v>43748</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t="e">
        <v>#N/A</v>
      </c>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147</v>
      </c>
      <c r="C38" s="50" t="s">
        <v>55</v>
      </c>
      <c r="D38" s="101" t="s">
        <v>91</v>
      </c>
      <c r="E38" s="100">
        <v>43754</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148</v>
      </c>
      <c r="C39" s="50" t="s">
        <v>49</v>
      </c>
      <c r="D39" s="101" t="s">
        <v>91</v>
      </c>
      <c r="E39" s="100">
        <v>43754</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149</v>
      </c>
      <c r="D40" s="101" t="s">
        <v>91</v>
      </c>
      <c r="E40" s="100">
        <v>43754</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150</v>
      </c>
      <c r="C41" s="50" t="s">
        <v>140</v>
      </c>
      <c r="D41" s="101" t="s">
        <v>91</v>
      </c>
      <c r="E41" s="100">
        <v>43735</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6.8994874172949263</v>
      </c>
      <c r="AI41" s="53">
        <v>6.9656572846461424</v>
      </c>
      <c r="AJ41" s="53">
        <v>6.8279603890475205</v>
      </c>
      <c r="AK41" s="53" t="e">
        <v>#N/A</v>
      </c>
      <c r="AL41" s="53" t="e">
        <v>#N/A</v>
      </c>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151</v>
      </c>
      <c r="C42" s="50" t="s">
        <v>140</v>
      </c>
      <c r="D42" s="101" t="s">
        <v>91</v>
      </c>
      <c r="E42" s="100">
        <v>43755</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6.4533560000000003</v>
      </c>
      <c r="AJ42" s="53">
        <v>6.3251540000000004</v>
      </c>
      <c r="AK42" s="53">
        <v>6.3204529999999997</v>
      </c>
      <c r="AL42" s="53" t="e">
        <v>#N/A</v>
      </c>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152</v>
      </c>
      <c r="D43" s="101" t="s">
        <v>91</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153</v>
      </c>
      <c r="D44" s="101" t="s">
        <v>91</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154</v>
      </c>
      <c r="C45" s="50" t="s">
        <v>146</v>
      </c>
      <c r="D45" s="101" t="s">
        <v>91</v>
      </c>
      <c r="E45" s="100">
        <v>43748</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t="e">
        <v>#N/A</v>
      </c>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155</v>
      </c>
      <c r="C46" s="50" t="s">
        <v>156</v>
      </c>
      <c r="D46" s="101" t="s">
        <v>91</v>
      </c>
      <c r="E46" s="100">
        <v>43754</v>
      </c>
      <c r="F46" s="53">
        <v>211.71463999999997</v>
      </c>
      <c r="G46" s="53">
        <v>203.44859100000002</v>
      </c>
      <c r="H46" s="53">
        <v>377.489687</v>
      </c>
      <c r="I46" s="53">
        <v>262.26815899999997</v>
      </c>
      <c r="J46" s="53">
        <v>377.96681799999999</v>
      </c>
      <c r="K46" s="53">
        <v>328.27255500000001</v>
      </c>
      <c r="L46" s="53">
        <v>291.73443699999996</v>
      </c>
      <c r="M46" s="53">
        <v>340.54346100000004</v>
      </c>
      <c r="N46" s="53">
        <v>1161.7674730000001</v>
      </c>
      <c r="O46" s="53">
        <v>341.50022799999999</v>
      </c>
      <c r="P46" s="53">
        <v>379.17111599999998</v>
      </c>
      <c r="Q46" s="53">
        <v>296.10886600000003</v>
      </c>
      <c r="R46" s="53">
        <v>193.286145</v>
      </c>
      <c r="S46" s="53">
        <v>340.68530900000002</v>
      </c>
      <c r="T46" s="53">
        <v>440.93455299999999</v>
      </c>
      <c r="U46" s="53">
        <v>438.125406</v>
      </c>
      <c r="V46" s="53">
        <v>720.90606300000002</v>
      </c>
      <c r="W46" s="53">
        <v>395.63786300000004</v>
      </c>
      <c r="X46" s="53">
        <v>444.64394600000003</v>
      </c>
      <c r="Y46" s="53">
        <v>352.979963</v>
      </c>
      <c r="Z46" s="53">
        <v>271.53466600000002</v>
      </c>
      <c r="AA46" s="53">
        <v>337.15106400000002</v>
      </c>
      <c r="AB46" s="53">
        <v>381.71691499999997</v>
      </c>
      <c r="AC46" s="53">
        <v>238.20504</v>
      </c>
      <c r="AD46" s="53">
        <v>263.61203599999999</v>
      </c>
      <c r="AE46" s="53">
        <v>357.73022800000001</v>
      </c>
      <c r="AF46" s="53">
        <v>348.366939</v>
      </c>
      <c r="AG46" s="53">
        <v>393.51106600000003</v>
      </c>
      <c r="AH46" s="53">
        <v>334.38160399999998</v>
      </c>
      <c r="AI46" s="53">
        <v>360.18556100000001</v>
      </c>
      <c r="AJ46" s="53">
        <v>350.147809</v>
      </c>
      <c r="AK46" s="53">
        <v>354.86428999999998</v>
      </c>
      <c r="AL46" s="53">
        <v>407.23015599999997</v>
      </c>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H4" sqref="H4"/>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72</v>
      </c>
    </row>
    <row r="2" spans="1:34" s="27" customFormat="1" ht="24.95" customHeight="1" x14ac:dyDescent="0.25">
      <c r="A2" s="25"/>
      <c r="B2" s="26" t="s">
        <v>73</v>
      </c>
      <c r="D2" s="28"/>
      <c r="E2" s="29"/>
      <c r="F2" s="29"/>
    </row>
    <row r="3" spans="1:34" s="31" customFormat="1" x14ac:dyDescent="0.2">
      <c r="A3" s="30" t="s">
        <v>81</v>
      </c>
      <c r="E3" s="32"/>
    </row>
    <row r="4" spans="1:34" s="31" customFormat="1" ht="11.25" x14ac:dyDescent="0.15">
      <c r="A4" s="30" t="s">
        <v>74</v>
      </c>
      <c r="B4" s="33" t="s">
        <v>82</v>
      </c>
    </row>
    <row r="5" spans="1:34" s="31" customFormat="1" ht="11.25" x14ac:dyDescent="0.15">
      <c r="A5" s="30" t="s">
        <v>75</v>
      </c>
      <c r="B5" s="33" t="s">
        <v>234</v>
      </c>
    </row>
    <row r="6" spans="1:34" s="31" customFormat="1" ht="11.25" x14ac:dyDescent="0.15">
      <c r="A6" s="30" t="s">
        <v>98</v>
      </c>
      <c r="B6" s="33" t="s">
        <v>167</v>
      </c>
      <c r="G6" s="34"/>
    </row>
    <row r="7" spans="1:34" s="36" customFormat="1" ht="18" x14ac:dyDescent="0.15">
      <c r="A7" s="35" t="s">
        <v>76</v>
      </c>
      <c r="B7" s="36" t="s">
        <v>168</v>
      </c>
      <c r="C7" s="36" t="s">
        <v>169</v>
      </c>
      <c r="D7" s="36" t="s">
        <v>170</v>
      </c>
      <c r="E7" s="36" t="s">
        <v>171</v>
      </c>
      <c r="F7" s="36" t="s">
        <v>172</v>
      </c>
      <c r="G7" s="36" t="s">
        <v>173</v>
      </c>
      <c r="H7" s="36" t="s">
        <v>174</v>
      </c>
      <c r="I7" s="36" t="s">
        <v>175</v>
      </c>
      <c r="J7" s="36" t="s">
        <v>176</v>
      </c>
      <c r="K7" s="36" t="s">
        <v>177</v>
      </c>
      <c r="L7" s="36" t="s">
        <v>178</v>
      </c>
      <c r="M7" s="36" t="s">
        <v>179</v>
      </c>
      <c r="N7" s="36" t="s">
        <v>180</v>
      </c>
      <c r="O7" s="36" t="s">
        <v>181</v>
      </c>
      <c r="P7" s="36" t="s">
        <v>182</v>
      </c>
      <c r="Q7" s="36" t="s">
        <v>183</v>
      </c>
      <c r="R7" s="36" t="s">
        <v>199</v>
      </c>
      <c r="S7" s="36" t="s">
        <v>200</v>
      </c>
      <c r="T7" s="36" t="s">
        <v>201</v>
      </c>
      <c r="U7" s="36" t="s">
        <v>202</v>
      </c>
      <c r="V7" s="36" t="s">
        <v>203</v>
      </c>
      <c r="W7" s="36" t="s">
        <v>204</v>
      </c>
      <c r="X7" s="36" t="s">
        <v>205</v>
      </c>
      <c r="Y7" s="36" t="s">
        <v>206</v>
      </c>
      <c r="Z7" s="36" t="s">
        <v>207</v>
      </c>
      <c r="AA7" s="36" t="s">
        <v>231</v>
      </c>
      <c r="AB7" s="36" t="s">
        <v>208</v>
      </c>
      <c r="AC7" s="36" t="s">
        <v>209</v>
      </c>
      <c r="AD7" s="36" t="s">
        <v>210</v>
      </c>
      <c r="AE7" s="36" t="s">
        <v>211</v>
      </c>
      <c r="AF7" s="36" t="s">
        <v>212</v>
      </c>
      <c r="AG7" s="36" t="s">
        <v>213</v>
      </c>
      <c r="AH7" s="36" t="s">
        <v>214</v>
      </c>
    </row>
    <row r="8" spans="1:34" s="38" customFormat="1" ht="11.25" x14ac:dyDescent="0.15">
      <c r="A8" s="37"/>
    </row>
    <row r="9" spans="1:34" s="39" customFormat="1" x14ac:dyDescent="0.2"/>
    <row r="10" spans="1:34" s="27" customFormat="1" ht="24.95" customHeight="1" x14ac:dyDescent="0.2">
      <c r="A10" s="40"/>
      <c r="B10" s="26" t="s">
        <v>77</v>
      </c>
      <c r="D10" s="28"/>
      <c r="E10" s="29"/>
      <c r="F10" s="29"/>
    </row>
    <row r="11" spans="1:34" s="43" customFormat="1" ht="12" x14ac:dyDescent="0.25">
      <c r="A11" s="41"/>
      <c r="B11" s="42"/>
    </row>
    <row r="12" spans="1:34" s="97" customFormat="1" x14ac:dyDescent="0.2">
      <c r="A12" s="98" t="s">
        <v>163</v>
      </c>
      <c r="B12" s="98"/>
      <c r="C12" s="98" t="s">
        <v>55</v>
      </c>
      <c r="D12" s="98" t="s">
        <v>164</v>
      </c>
      <c r="E12" s="99" t="s">
        <v>165</v>
      </c>
      <c r="F12" s="108">
        <v>42005</v>
      </c>
      <c r="G12" s="108">
        <v>42370</v>
      </c>
      <c r="H12" s="108">
        <v>42736</v>
      </c>
      <c r="I12" s="108">
        <v>43101</v>
      </c>
    </row>
    <row r="13" spans="1:34" x14ac:dyDescent="0.2">
      <c r="E13" s="100"/>
    </row>
    <row r="14" spans="1:34" x14ac:dyDescent="0.2">
      <c r="A14" s="50" t="s">
        <v>184</v>
      </c>
      <c r="C14" s="50" t="s">
        <v>15</v>
      </c>
      <c r="D14" s="101" t="s">
        <v>185</v>
      </c>
      <c r="E14" s="100">
        <v>43483</v>
      </c>
      <c r="F14" s="59">
        <v>1.161403729047672</v>
      </c>
      <c r="G14" s="59">
        <v>0.97430805510736462</v>
      </c>
      <c r="H14" s="59">
        <v>1.622518591358868</v>
      </c>
      <c r="I14" s="59">
        <v>2.3707287571817171</v>
      </c>
    </row>
    <row r="15" spans="1:34" x14ac:dyDescent="0.2">
      <c r="A15" s="50" t="s">
        <v>186</v>
      </c>
      <c r="C15" s="50" t="s">
        <v>15</v>
      </c>
      <c r="D15" s="101" t="s">
        <v>185</v>
      </c>
      <c r="E15" s="100">
        <v>43483</v>
      </c>
      <c r="F15" s="53">
        <v>1.1252413609427858</v>
      </c>
      <c r="G15" s="53">
        <v>1.4287595470107828</v>
      </c>
      <c r="H15" s="53">
        <v>1.5968841285296964</v>
      </c>
      <c r="I15" s="53">
        <v>2.2682256724810168</v>
      </c>
    </row>
    <row r="16" spans="1:34" x14ac:dyDescent="0.2">
      <c r="A16" s="50" t="s">
        <v>242</v>
      </c>
      <c r="C16" s="50" t="s">
        <v>7</v>
      </c>
      <c r="D16" s="101" t="s">
        <v>185</v>
      </c>
      <c r="E16" s="100">
        <v>43476</v>
      </c>
      <c r="F16" s="53">
        <v>6.3</v>
      </c>
      <c r="G16" s="53">
        <v>9.1999999999999993</v>
      </c>
      <c r="H16" s="53">
        <v>8.4</v>
      </c>
      <c r="I16" s="53">
        <v>7.6</v>
      </c>
    </row>
    <row r="17" spans="1:9" x14ac:dyDescent="0.2">
      <c r="A17" s="50" t="s">
        <v>187</v>
      </c>
      <c r="C17" s="50" t="s">
        <v>46</v>
      </c>
      <c r="D17" s="101" t="s">
        <v>185</v>
      </c>
      <c r="E17" s="100">
        <v>43469</v>
      </c>
      <c r="F17" s="53">
        <v>6.8666666666667</v>
      </c>
      <c r="G17" s="53">
        <v>7.0250000000000004</v>
      </c>
      <c r="H17" s="53">
        <v>6.3</v>
      </c>
      <c r="I17" s="53">
        <v>5.8</v>
      </c>
    </row>
    <row r="18" spans="1:9" x14ac:dyDescent="0.2">
      <c r="A18" s="50" t="s">
        <v>188</v>
      </c>
      <c r="D18" s="101" t="s">
        <v>185</v>
      </c>
      <c r="E18" s="100">
        <v>43469</v>
      </c>
      <c r="F18" s="54">
        <v>876.1</v>
      </c>
      <c r="G18" s="54">
        <v>861</v>
      </c>
      <c r="H18" s="54">
        <v>884.3</v>
      </c>
      <c r="I18" s="54">
        <v>892.5</v>
      </c>
    </row>
    <row r="19" spans="1:9" x14ac:dyDescent="0.2">
      <c r="A19" s="50" t="s">
        <v>189</v>
      </c>
      <c r="C19" s="50" t="s">
        <v>13</v>
      </c>
      <c r="D19" s="101" t="s">
        <v>185</v>
      </c>
      <c r="E19" s="100">
        <v>43648</v>
      </c>
      <c r="F19" s="54">
        <v>50830</v>
      </c>
      <c r="G19" s="54">
        <v>85735</v>
      </c>
      <c r="H19" s="54">
        <v>72511.666666666672</v>
      </c>
      <c r="I19" s="54">
        <v>54105</v>
      </c>
    </row>
    <row r="20" spans="1:9" x14ac:dyDescent="0.2">
      <c r="A20" s="50" t="s">
        <v>190</v>
      </c>
      <c r="C20" s="50" t="s">
        <v>15</v>
      </c>
      <c r="D20" s="101" t="s">
        <v>185</v>
      </c>
      <c r="E20" s="100">
        <v>43648</v>
      </c>
      <c r="F20" s="59">
        <v>67.880439270085049</v>
      </c>
      <c r="G20" s="59">
        <v>68.670076726342714</v>
      </c>
      <c r="H20" s="59">
        <v>-15.423494877626787</v>
      </c>
      <c r="I20" s="59">
        <v>-25.384420897786562</v>
      </c>
    </row>
    <row r="21" spans="1:9" x14ac:dyDescent="0.2">
      <c r="A21" s="50" t="s">
        <v>191</v>
      </c>
      <c r="C21" s="50" t="s">
        <v>13</v>
      </c>
      <c r="D21" s="101" t="s">
        <v>185</v>
      </c>
      <c r="E21" s="100">
        <v>43651</v>
      </c>
      <c r="F21" s="54">
        <v>16354.166666666666</v>
      </c>
      <c r="G21" s="54">
        <v>28089.166666666668</v>
      </c>
      <c r="H21" s="54">
        <v>24750.833333333332</v>
      </c>
      <c r="I21" s="54">
        <v>17529.166666666668</v>
      </c>
    </row>
    <row r="22" spans="1:9" x14ac:dyDescent="0.2">
      <c r="A22" s="50" t="s">
        <v>192</v>
      </c>
      <c r="C22" s="50" t="s">
        <v>15</v>
      </c>
      <c r="D22" s="101" t="s">
        <v>185</v>
      </c>
      <c r="E22" s="100">
        <v>43651</v>
      </c>
      <c r="F22" s="59">
        <v>63.528039330055819</v>
      </c>
      <c r="G22" s="59">
        <v>71.755414012738868</v>
      </c>
      <c r="H22" s="59">
        <v>-11.884771709140541</v>
      </c>
      <c r="I22" s="59">
        <v>-29.177468772095207</v>
      </c>
    </row>
    <row r="23" spans="1:9" x14ac:dyDescent="0.2">
      <c r="A23" s="50" t="s">
        <v>193</v>
      </c>
      <c r="C23" s="50" t="s">
        <v>15</v>
      </c>
      <c r="D23" s="101" t="s">
        <v>185</v>
      </c>
      <c r="E23" s="100">
        <v>43469</v>
      </c>
      <c r="F23" s="59">
        <v>3.3670233261211102</v>
      </c>
      <c r="G23" s="59">
        <v>1.8838709677419407</v>
      </c>
      <c r="H23" s="59">
        <v>1.35652369694923</v>
      </c>
      <c r="I23" s="59">
        <v>2.4823679680124444</v>
      </c>
    </row>
    <row r="24" spans="1:9" x14ac:dyDescent="0.2">
      <c r="A24" s="50" t="s">
        <v>194</v>
      </c>
      <c r="C24" s="50" t="s">
        <v>15</v>
      </c>
      <c r="D24" s="101" t="s">
        <v>185</v>
      </c>
      <c r="E24" s="100">
        <v>43556</v>
      </c>
      <c r="F24" s="53">
        <v>1.9362977780374546</v>
      </c>
      <c r="G24" s="53">
        <v>-1.5828588574300473</v>
      </c>
      <c r="H24" s="53">
        <v>0.65897399813517055</v>
      </c>
      <c r="I24" s="53">
        <v>1.3653228710378329</v>
      </c>
    </row>
    <row r="25" spans="1:9" x14ac:dyDescent="0.2">
      <c r="A25" s="50" t="s">
        <v>195</v>
      </c>
      <c r="C25" s="50" t="s">
        <v>15</v>
      </c>
      <c r="D25" s="101" t="s">
        <v>185</v>
      </c>
      <c r="E25" s="100">
        <v>43469</v>
      </c>
      <c r="F25" s="53">
        <v>3.4208707671043781</v>
      </c>
      <c r="G25" s="53">
        <v>1.9935404833500314</v>
      </c>
      <c r="H25" s="53">
        <v>0.44496614981435201</v>
      </c>
      <c r="I25" s="53">
        <v>1.7719798885718285</v>
      </c>
    </row>
    <row r="26" spans="1:9" x14ac:dyDescent="0.2">
      <c r="A26" s="50" t="s">
        <v>196</v>
      </c>
      <c r="C26" s="50" t="s">
        <v>15</v>
      </c>
      <c r="D26" s="101" t="s">
        <v>185</v>
      </c>
      <c r="E26" s="100">
        <v>43469</v>
      </c>
      <c r="F26" s="59">
        <v>2.5889547644417421</v>
      </c>
      <c r="G26" s="59">
        <v>1.0939161042471834</v>
      </c>
      <c r="H26" s="59">
        <v>0.49446190952890934</v>
      </c>
      <c r="I26" s="59">
        <v>1.5776676936385625</v>
      </c>
    </row>
    <row r="27" spans="1:9" x14ac:dyDescent="0.2">
      <c r="A27" s="50" t="s">
        <v>197</v>
      </c>
      <c r="C27" s="50" t="s">
        <v>133</v>
      </c>
      <c r="D27" s="101" t="s">
        <v>185</v>
      </c>
      <c r="E27" s="100">
        <v>43469</v>
      </c>
      <c r="F27" s="53">
        <v>48.688333333333333</v>
      </c>
      <c r="G27" s="53">
        <v>43.144166666666671</v>
      </c>
      <c r="H27" s="53">
        <v>50.884166666666665</v>
      </c>
      <c r="I27" s="53">
        <v>64.938333333333333</v>
      </c>
    </row>
    <row r="28" spans="1:9" x14ac:dyDescent="0.2">
      <c r="A28" s="50" t="s">
        <v>256</v>
      </c>
      <c r="C28" s="50" t="s">
        <v>255</v>
      </c>
      <c r="D28" s="101" t="s">
        <v>185</v>
      </c>
      <c r="E28" s="100">
        <v>43718</v>
      </c>
      <c r="F28" s="60" t="e">
        <v>#N/A</v>
      </c>
      <c r="G28" s="60" t="e">
        <v>#N/A</v>
      </c>
      <c r="H28" s="60" t="e">
        <v>#N/A</v>
      </c>
      <c r="I28" s="60">
        <v>1.472504</v>
      </c>
    </row>
    <row r="29" spans="1:9" x14ac:dyDescent="0.2">
      <c r="A29" s="50" t="s">
        <v>198</v>
      </c>
      <c r="D29" s="101" t="s">
        <v>185</v>
      </c>
      <c r="E29" s="100">
        <v>43714</v>
      </c>
      <c r="F29" s="54">
        <v>1230.915</v>
      </c>
      <c r="G29" s="54">
        <v>1235.171</v>
      </c>
      <c r="H29" s="54">
        <v>1246.337</v>
      </c>
      <c r="I29" s="54">
        <v>1267.3440000000001</v>
      </c>
    </row>
    <row r="30" spans="1:9" x14ac:dyDescent="0.2">
      <c r="A30" s="50" t="s">
        <v>215</v>
      </c>
      <c r="C30" s="50" t="s">
        <v>15</v>
      </c>
      <c r="D30" s="101" t="s">
        <v>185</v>
      </c>
      <c r="E30" s="100">
        <v>43739</v>
      </c>
      <c r="F30" s="53">
        <v>0.82303019695433299</v>
      </c>
      <c r="G30" s="53">
        <v>1.0930356888972925</v>
      </c>
      <c r="H30" s="53">
        <v>3.2173194173058528</v>
      </c>
      <c r="I30" s="53">
        <v>2.1261801747670672</v>
      </c>
    </row>
    <row r="31" spans="1:9" x14ac:dyDescent="0.2">
      <c r="A31" s="50" t="s">
        <v>216</v>
      </c>
      <c r="C31" s="50" t="s">
        <v>46</v>
      </c>
      <c r="D31" s="101" t="s">
        <v>185</v>
      </c>
      <c r="E31" s="100">
        <v>43468</v>
      </c>
      <c r="F31" s="59">
        <v>2.7749999999999999</v>
      </c>
      <c r="G31" s="59">
        <v>2.6999999999999997</v>
      </c>
      <c r="H31" s="59">
        <v>2.9083333333333332</v>
      </c>
      <c r="I31" s="59">
        <v>3.6375000000000006</v>
      </c>
    </row>
    <row r="32" spans="1:9" x14ac:dyDescent="0.2">
      <c r="A32" s="50" t="s">
        <v>138</v>
      </c>
      <c r="C32" s="50" t="s">
        <v>46</v>
      </c>
      <c r="D32" s="101" t="s">
        <v>185</v>
      </c>
      <c r="E32" s="100">
        <v>43468</v>
      </c>
      <c r="F32" s="60">
        <v>0.875</v>
      </c>
      <c r="G32" s="60">
        <v>0.75</v>
      </c>
      <c r="H32" s="60">
        <v>0.95833333333333337</v>
      </c>
      <c r="I32" s="60">
        <v>1.6875</v>
      </c>
    </row>
    <row r="33" spans="1:9" x14ac:dyDescent="0.2">
      <c r="A33" s="50" t="s">
        <v>217</v>
      </c>
      <c r="C33" s="50" t="s">
        <v>140</v>
      </c>
      <c r="D33" s="101" t="s">
        <v>185</v>
      </c>
      <c r="E33" s="100">
        <v>43573</v>
      </c>
      <c r="F33" s="53">
        <v>75.748784791611953</v>
      </c>
      <c r="G33" s="53">
        <v>74.896253553474452</v>
      </c>
      <c r="H33" s="53">
        <v>80.209418980292426</v>
      </c>
      <c r="I33" s="53">
        <v>81.80024552027443</v>
      </c>
    </row>
    <row r="34" spans="1:9" x14ac:dyDescent="0.2">
      <c r="A34" s="50" t="s">
        <v>218</v>
      </c>
      <c r="D34" s="101" t="s">
        <v>185</v>
      </c>
      <c r="E34" s="100">
        <v>43573</v>
      </c>
      <c r="F34" s="59">
        <v>29.773210735398408</v>
      </c>
      <c r="G34" s="59">
        <v>29.321695247980188</v>
      </c>
      <c r="H34" s="59">
        <v>31.730509530535723</v>
      </c>
      <c r="I34" s="59">
        <v>31.858031927935311</v>
      </c>
    </row>
    <row r="35" spans="1:9" x14ac:dyDescent="0.2">
      <c r="A35" s="50" t="s">
        <v>219</v>
      </c>
      <c r="D35" s="101" t="s">
        <v>185</v>
      </c>
      <c r="E35" s="100">
        <v>43217</v>
      </c>
      <c r="F35" s="53">
        <v>98.22574490833334</v>
      </c>
      <c r="G35" s="53">
        <v>97.029616783333339</v>
      </c>
      <c r="H35" s="53">
        <v>114.17845825000001</v>
      </c>
      <c r="I35" s="53" t="e">
        <v>#N/A</v>
      </c>
    </row>
    <row r="36" spans="1:9" x14ac:dyDescent="0.2">
      <c r="A36" s="50" t="s">
        <v>220</v>
      </c>
      <c r="C36" s="50" t="s">
        <v>55</v>
      </c>
      <c r="D36" s="101" t="s">
        <v>185</v>
      </c>
      <c r="E36" s="100">
        <v>43476</v>
      </c>
      <c r="F36" s="54">
        <v>13033</v>
      </c>
      <c r="G36" s="54">
        <v>9245</v>
      </c>
      <c r="H36" s="54">
        <v>11534</v>
      </c>
      <c r="I36" s="54">
        <v>10971</v>
      </c>
    </row>
    <row r="37" spans="1:9" x14ac:dyDescent="0.2">
      <c r="A37" s="50" t="s">
        <v>221</v>
      </c>
      <c r="C37" s="50" t="s">
        <v>146</v>
      </c>
      <c r="D37" s="101" t="s">
        <v>185</v>
      </c>
      <c r="E37" s="100">
        <v>43504</v>
      </c>
      <c r="F37" s="54">
        <v>4280</v>
      </c>
      <c r="G37" s="54">
        <v>5427</v>
      </c>
      <c r="H37" s="54">
        <v>5008</v>
      </c>
      <c r="I37" s="54">
        <v>4925</v>
      </c>
    </row>
    <row r="38" spans="1:9" x14ac:dyDescent="0.2">
      <c r="A38" s="50" t="s">
        <v>222</v>
      </c>
      <c r="C38" s="50" t="s">
        <v>55</v>
      </c>
      <c r="D38" s="101" t="s">
        <v>185</v>
      </c>
      <c r="E38" s="100">
        <v>43480</v>
      </c>
      <c r="F38" s="54">
        <v>23993</v>
      </c>
      <c r="G38" s="54">
        <v>22522</v>
      </c>
      <c r="H38" s="54">
        <v>23869</v>
      </c>
      <c r="I38" s="54">
        <v>20534</v>
      </c>
    </row>
    <row r="39" spans="1:9" x14ac:dyDescent="0.2">
      <c r="A39" s="50" t="s">
        <v>232</v>
      </c>
      <c r="D39" s="101" t="s">
        <v>185</v>
      </c>
      <c r="E39" s="100">
        <v>43480</v>
      </c>
      <c r="F39" s="53">
        <v>451.74266666666671</v>
      </c>
      <c r="G39" s="53">
        <v>462.2163333333333</v>
      </c>
      <c r="H39" s="53">
        <v>463.4635833333333</v>
      </c>
      <c r="I39" s="53">
        <v>458.09333333333331</v>
      </c>
    </row>
    <row r="40" spans="1:9" x14ac:dyDescent="0.2">
      <c r="A40" s="50" t="s">
        <v>223</v>
      </c>
      <c r="C40" s="50" t="s">
        <v>224</v>
      </c>
      <c r="D40" s="101" t="s">
        <v>185</v>
      </c>
      <c r="E40" s="100">
        <v>43480</v>
      </c>
      <c r="F40" s="59">
        <v>56.453407826875299</v>
      </c>
      <c r="G40" s="59">
        <v>56.88903848107153</v>
      </c>
      <c r="H40" s="59">
        <v>55.729323277533702</v>
      </c>
      <c r="I40" s="59">
        <v>48.551835159564263</v>
      </c>
    </row>
    <row r="41" spans="1:9" x14ac:dyDescent="0.2">
      <c r="A41" s="50" t="s">
        <v>225</v>
      </c>
      <c r="C41" s="50" t="s">
        <v>140</v>
      </c>
      <c r="D41" s="101" t="s">
        <v>185</v>
      </c>
      <c r="E41" s="100">
        <v>43620</v>
      </c>
      <c r="F41" s="53">
        <v>79.593267770428525</v>
      </c>
      <c r="G41" s="53">
        <v>71.554266115944003</v>
      </c>
      <c r="H41" s="53">
        <v>78.864432539013535</v>
      </c>
      <c r="I41" s="53">
        <v>82.896284906649413</v>
      </c>
    </row>
    <row r="42" spans="1:9" x14ac:dyDescent="0.2">
      <c r="A42" s="50" t="s">
        <v>226</v>
      </c>
      <c r="C42" s="50" t="s">
        <v>140</v>
      </c>
      <c r="D42" s="101" t="s">
        <v>185</v>
      </c>
      <c r="E42" s="100">
        <v>43620</v>
      </c>
      <c r="F42" s="53">
        <v>68.268101000000001</v>
      </c>
      <c r="G42" s="53">
        <v>63.020004</v>
      </c>
      <c r="H42" s="53">
        <v>71.650746999999996</v>
      </c>
      <c r="I42" s="53">
        <v>76.832944000000012</v>
      </c>
    </row>
    <row r="43" spans="1:9" x14ac:dyDescent="0.2">
      <c r="A43" s="50" t="s">
        <v>227</v>
      </c>
      <c r="D43" s="101" t="s">
        <v>185</v>
      </c>
      <c r="E43" s="100">
        <v>43469</v>
      </c>
      <c r="F43" s="54">
        <v>3756</v>
      </c>
      <c r="G43" s="54">
        <v>3795</v>
      </c>
      <c r="H43" s="54">
        <v>3449</v>
      </c>
      <c r="I43" s="54">
        <v>3114</v>
      </c>
    </row>
    <row r="44" spans="1:9" x14ac:dyDescent="0.2">
      <c r="A44" s="50" t="s">
        <v>228</v>
      </c>
      <c r="D44" s="101" t="s">
        <v>185</v>
      </c>
      <c r="E44" s="100">
        <v>43469</v>
      </c>
      <c r="F44" s="54">
        <v>2453</v>
      </c>
      <c r="G44" s="54">
        <v>2435</v>
      </c>
      <c r="H44" s="54">
        <v>2220</v>
      </c>
      <c r="I44" s="54">
        <v>2209</v>
      </c>
    </row>
    <row r="45" spans="1:9" x14ac:dyDescent="0.2">
      <c r="A45" s="50" t="s">
        <v>229</v>
      </c>
      <c r="C45" s="50" t="s">
        <v>146</v>
      </c>
      <c r="D45" s="101" t="s">
        <v>185</v>
      </c>
      <c r="E45" s="100">
        <v>43504</v>
      </c>
      <c r="F45" s="54">
        <v>95</v>
      </c>
      <c r="G45" s="54">
        <v>121</v>
      </c>
      <c r="H45" s="54">
        <v>131</v>
      </c>
      <c r="I45" s="54">
        <v>162</v>
      </c>
    </row>
    <row r="46" spans="1:9" x14ac:dyDescent="0.2">
      <c r="A46" s="50" t="s">
        <v>230</v>
      </c>
      <c r="C46" s="50" t="s">
        <v>156</v>
      </c>
      <c r="D46" s="101" t="s">
        <v>185</v>
      </c>
      <c r="E46" s="100">
        <v>43754</v>
      </c>
      <c r="F46" s="53">
        <v>6226.5477600000004</v>
      </c>
      <c r="G46" s="53">
        <v>4584.7849479999995</v>
      </c>
      <c r="H46" s="53">
        <v>4571.9860310000004</v>
      </c>
      <c r="I46" s="53">
        <v>4555.8069329999998</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126</v>
      </c>
      <c r="D1" s="189" t="s">
        <v>127</v>
      </c>
      <c r="F1" s="189" t="s">
        <v>90</v>
      </c>
      <c r="H1" s="189" t="s">
        <v>8</v>
      </c>
      <c r="J1" s="189" t="s">
        <v>92</v>
      </c>
      <c r="L1" s="189" t="s">
        <v>93</v>
      </c>
      <c r="N1" s="189" t="s">
        <v>94</v>
      </c>
      <c r="P1" s="189" t="s">
        <v>95</v>
      </c>
      <c r="R1" s="189" t="s">
        <v>96</v>
      </c>
      <c r="T1" s="189" t="s">
        <v>128</v>
      </c>
      <c r="V1" s="189" t="s">
        <v>129</v>
      </c>
      <c r="X1" s="189" t="s">
        <v>130</v>
      </c>
      <c r="Z1" s="189" t="s">
        <v>131</v>
      </c>
      <c r="AB1" s="189" t="s">
        <v>132</v>
      </c>
      <c r="AD1" s="189" t="s">
        <v>134</v>
      </c>
      <c r="AF1" s="189" t="s">
        <v>135</v>
      </c>
      <c r="AH1" s="189" t="s">
        <v>137</v>
      </c>
      <c r="AJ1" s="189" t="s">
        <v>40</v>
      </c>
      <c r="AL1" s="189" t="s">
        <v>138</v>
      </c>
      <c r="AN1" s="189" t="s">
        <v>139</v>
      </c>
      <c r="AP1" s="189" t="s">
        <v>141</v>
      </c>
      <c r="AR1" s="189" t="s">
        <v>51</v>
      </c>
      <c r="AT1" s="189" t="s">
        <v>144</v>
      </c>
      <c r="AV1" s="189" t="s">
        <v>145</v>
      </c>
      <c r="AX1" s="189" t="s">
        <v>147</v>
      </c>
      <c r="AZ1" s="189" t="s">
        <v>148</v>
      </c>
      <c r="BB1" s="189" t="s">
        <v>149</v>
      </c>
      <c r="BD1" s="189" t="s">
        <v>150</v>
      </c>
      <c r="BF1" s="189" t="s">
        <v>151</v>
      </c>
      <c r="BH1" s="189" t="s">
        <v>152</v>
      </c>
      <c r="BJ1" s="189" t="s">
        <v>153</v>
      </c>
      <c r="BL1" s="189" t="s">
        <v>154</v>
      </c>
      <c r="BN1" s="189" t="s">
        <v>155</v>
      </c>
    </row>
    <row r="2" spans="1:67" x14ac:dyDescent="0.25">
      <c r="B2" t="s">
        <v>15</v>
      </c>
      <c r="D2" t="s">
        <v>15</v>
      </c>
      <c r="F2" t="s">
        <v>46</v>
      </c>
      <c r="H2" t="s">
        <v>46</v>
      </c>
      <c r="J2" t="s">
        <v>11</v>
      </c>
      <c r="L2" t="s">
        <v>13</v>
      </c>
      <c r="N2" t="s">
        <v>15</v>
      </c>
      <c r="P2" t="s">
        <v>13</v>
      </c>
      <c r="R2" t="s">
        <v>15</v>
      </c>
      <c r="T2" t="s">
        <v>15</v>
      </c>
      <c r="V2" t="s">
        <v>15</v>
      </c>
      <c r="X2" t="s">
        <v>15</v>
      </c>
      <c r="Z2" t="s">
        <v>15</v>
      </c>
      <c r="AB2" t="s">
        <v>133</v>
      </c>
      <c r="AD2" t="s">
        <v>26</v>
      </c>
      <c r="AF2" s="105" t="s">
        <v>166</v>
      </c>
      <c r="AG2" s="105"/>
      <c r="AH2" t="s">
        <v>15</v>
      </c>
      <c r="AJ2" t="s">
        <v>46</v>
      </c>
      <c r="AL2" t="s">
        <v>46</v>
      </c>
      <c r="AN2" t="s">
        <v>140</v>
      </c>
      <c r="AP2" t="s">
        <v>142</v>
      </c>
      <c r="AR2" t="s">
        <v>143</v>
      </c>
      <c r="AT2" t="s">
        <v>55</v>
      </c>
      <c r="AV2" t="s">
        <v>146</v>
      </c>
      <c r="AX2" t="s">
        <v>55</v>
      </c>
      <c r="AZ2" t="s">
        <v>49</v>
      </c>
      <c r="BD2" t="s">
        <v>140</v>
      </c>
      <c r="BF2" t="s">
        <v>140</v>
      </c>
      <c r="BL2" t="s">
        <v>146</v>
      </c>
      <c r="BN2" t="s">
        <v>156</v>
      </c>
    </row>
    <row r="3" spans="1:67" x14ac:dyDescent="0.25">
      <c r="A3" t="s">
        <v>97</v>
      </c>
      <c r="B3" t="s">
        <v>100</v>
      </c>
      <c r="D3" t="s">
        <v>101</v>
      </c>
      <c r="F3" t="s">
        <v>83</v>
      </c>
      <c r="H3" t="s">
        <v>84</v>
      </c>
      <c r="J3" t="s">
        <v>85</v>
      </c>
      <c r="L3" t="s">
        <v>86</v>
      </c>
      <c r="N3" t="s">
        <v>87</v>
      </c>
      <c r="P3" t="s">
        <v>88</v>
      </c>
      <c r="R3" t="s">
        <v>89</v>
      </c>
      <c r="T3" t="s">
        <v>102</v>
      </c>
      <c r="V3" t="s">
        <v>103</v>
      </c>
      <c r="X3" t="s">
        <v>104</v>
      </c>
      <c r="Z3" t="s">
        <v>105</v>
      </c>
      <c r="AB3" t="s">
        <v>106</v>
      </c>
      <c r="AD3" t="s">
        <v>107</v>
      </c>
      <c r="AF3" t="s">
        <v>108</v>
      </c>
      <c r="AH3" t="s">
        <v>109</v>
      </c>
      <c r="AJ3" t="s">
        <v>110</v>
      </c>
      <c r="AL3" t="s">
        <v>111</v>
      </c>
      <c r="AN3" t="s">
        <v>112</v>
      </c>
      <c r="AP3" t="s">
        <v>113</v>
      </c>
      <c r="AR3" t="s">
        <v>114</v>
      </c>
      <c r="AT3" t="s">
        <v>115</v>
      </c>
      <c r="AV3" t="s">
        <v>116</v>
      </c>
      <c r="AX3" t="s">
        <v>117</v>
      </c>
      <c r="AZ3" t="s">
        <v>118</v>
      </c>
      <c r="BB3" t="s">
        <v>119</v>
      </c>
      <c r="BD3" t="s">
        <v>120</v>
      </c>
      <c r="BF3" t="s">
        <v>121</v>
      </c>
      <c r="BH3" t="s">
        <v>122</v>
      </c>
      <c r="BJ3" t="s">
        <v>123</v>
      </c>
      <c r="BL3" t="s">
        <v>124</v>
      </c>
      <c r="BN3" t="s">
        <v>125</v>
      </c>
    </row>
    <row r="4" spans="1:67" x14ac:dyDescent="0.25">
      <c r="A4" s="188">
        <v>42736</v>
      </c>
      <c r="B4" t="s">
        <v>100</v>
      </c>
      <c r="C4" s="104">
        <f>VLOOKUP($A16,dXdata!DATA,MATCH(B$3,dXdata!IDS,0) + 1,FALSE)</f>
        <v>1.5458225984541718</v>
      </c>
      <c r="D4" s="56">
        <f>VLOOKUP($A4,dXdata!DATA,MATCH(D$3,dXdata!IDS,0) + 1,FALSE)</f>
        <v>1.4395582725300837</v>
      </c>
      <c r="E4" s="56">
        <f>VLOOKUP($A16,dXdata!DATA,MATCH(D$3,dXdata!IDS,0) + 1,FALSE)</f>
        <v>1.5616899948160068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1.7271058442321907</v>
      </c>
      <c r="AI4" s="56">
        <f>VLOOKUP($A16,dXdata!DATA,MATCH(AH$3,dXdata!IDS,0) + 1,FALSE)</f>
        <v>2.7245341865865136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211.71463999999997</v>
      </c>
      <c r="BO4" s="56">
        <f>VLOOKUP($A16,dXdata!DATA,MATCH(BN$3,dXdata!IDS,0) + 1,FALSE)</f>
        <v>193.286145</v>
      </c>
    </row>
    <row r="5" spans="1:67" x14ac:dyDescent="0.25">
      <c r="A5" s="188">
        <v>42767</v>
      </c>
      <c r="B5" s="104">
        <f>VLOOKUP($A5,dXdata!DATA,MATCH(B$3,dXdata!IDS,0) + 1,FALSE)</f>
        <v>1.0644881792301497</v>
      </c>
      <c r="C5" s="104">
        <f>VLOOKUP($A17,dXdata!DATA,MATCH(B$3,dXdata!IDS,0) + 1,FALSE)</f>
        <v>1.5554194733618854</v>
      </c>
      <c r="D5" s="56">
        <f>VLOOKUP($A5,dXdata!DATA,MATCH(D$3,dXdata!IDS,0) + 1,FALSE)</f>
        <v>1.4970453053184674</v>
      </c>
      <c r="E5" s="56">
        <f>VLOOKUP($A17,dXdata!DATA,MATCH(D$3,dXdata!IDS,0) + 1,FALSE)</f>
        <v>1.57200155259416</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2.1429716615351424</v>
      </c>
      <c r="AI5" s="56">
        <f>VLOOKUP($A17,dXdata!DATA,MATCH(AH$3,dXdata!IDS,0) + 1,FALSE)</f>
        <v>2.8073862062006683</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203.44859100000002</v>
      </c>
      <c r="BO5" s="56">
        <f>VLOOKUP($A17,dXdata!DATA,MATCH(BN$3,dXdata!IDS,0) + 1,FALSE)</f>
        <v>340.68530900000002</v>
      </c>
    </row>
    <row r="6" spans="1:67" x14ac:dyDescent="0.25">
      <c r="A6" s="188">
        <v>42795</v>
      </c>
      <c r="B6" s="104">
        <f>VLOOKUP($A6,dXdata!DATA,MATCH(B$3,dXdata!IDS,0) + 1,FALSE)</f>
        <v>1.0570563145206435</v>
      </c>
      <c r="C6" s="104">
        <f>VLOOKUP($A18,dXdata!DATA,MATCH(B$3,dXdata!IDS,0) + 1,FALSE)</f>
        <v>1.6332273060924996</v>
      </c>
      <c r="D6" s="56">
        <f>VLOOKUP($A6,dXdata!DATA,MATCH(D$3,dXdata!IDS,0) + 1,FALSE)</f>
        <v>1.5217106126196978</v>
      </c>
      <c r="E6" s="56">
        <f>VLOOKUP($A18,dXdata!DATA,MATCH(D$3,dXdata!IDS,0) + 1,FALSE)</f>
        <v>1.6345781108670687</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2.8923956406500695</v>
      </c>
      <c r="AI6" s="56">
        <f>VLOOKUP($A18,dXdata!DATA,MATCH(AH$3,dXdata!IDS,0) + 1,FALSE)</f>
        <v>2.5975040784508518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1.0866880711287275</v>
      </c>
      <c r="C7" s="104">
        <f>VLOOKUP($A19,dXdata!DATA,MATCH(B$3,dXdata!IDS,0) + 1,FALSE)</f>
        <v>1.6858050329831231</v>
      </c>
      <c r="D7" s="56">
        <f>VLOOKUP($A7,dXdata!DATA,MATCH(D$3,dXdata!IDS,0) + 1,FALSE)</f>
        <v>1.5196174756009873</v>
      </c>
      <c r="E7" s="56">
        <f>VLOOKUP($A19,dXdata!DATA,MATCH(D$3,dXdata!IDS,0) + 1,FALSE)</f>
        <v>1.6839796115878602</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3.3420680873621045</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262.26815899999997</v>
      </c>
    </row>
    <row r="8" spans="1:67" x14ac:dyDescent="0.25">
      <c r="A8" s="188">
        <v>42856</v>
      </c>
      <c r="B8" s="104">
        <f>VLOOKUP($A8,dXdata!DATA,MATCH(B$3,dXdata!IDS,0) + 1,FALSE)</f>
        <v>1.0916491920562654</v>
      </c>
      <c r="C8" s="104">
        <f>VLOOKUP($A20,dXdata!DATA,MATCH(B$3,dXdata!IDS,0) + 1,FALSE)</f>
        <v>1.7875663473857495</v>
      </c>
      <c r="D8" s="56">
        <f>VLOOKUP($A8,dXdata!DATA,MATCH(D$3,dXdata!IDS,0) + 1,FALSE)</f>
        <v>1.5046447729949231</v>
      </c>
      <c r="E8" s="56">
        <f>VLOOKUP($A20,dXdata!DATA,MATCH(D$3,dXdata!IDS,0) + 1,FALSE)</f>
        <v>1.7594740912606488</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4.3483923868647523</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1.0474430067775931</v>
      </c>
      <c r="C9" s="104">
        <f>VLOOKUP($A21,dXdata!DATA,MATCH(B$3,dXdata!IDS,0) + 1,FALSE)</f>
        <v>1.9512195121951459</v>
      </c>
      <c r="D9" s="56">
        <f>VLOOKUP($A9,dXdata!DATA,MATCH(D$3,dXdata!IDS,0) + 1,FALSE)</f>
        <v>1.4635739954263816</v>
      </c>
      <c r="E9" s="56">
        <f>VLOOKUP($A21,dXdata!DATA,MATCH(D$3,dXdata!IDS,0) + 1,FALSE)</f>
        <v>1.8803528881447429</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4.0397576112642497</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1.108510900357218</v>
      </c>
      <c r="C10" s="104">
        <f>VLOOKUP($A22,dXdata!DATA,MATCH(B$3,dXdata!IDS,0) + 1,FALSE)</f>
        <v>2.1196248020465491</v>
      </c>
      <c r="D10" s="56">
        <f>VLOOKUP($A10,dXdata!DATA,MATCH(D$3,dXdata!IDS,0) + 1,FALSE)</f>
        <v>1.4555185692840311</v>
      </c>
      <c r="E10" s="56">
        <f>VLOOKUP($A22,dXdata!DATA,MATCH(D$3,dXdata!IDS,0) + 1,FALSE)</f>
        <v>2.0329387545033217</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3.616428134796057</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291.73443699999996</v>
      </c>
    </row>
    <row r="11" spans="1:67" x14ac:dyDescent="0.25">
      <c r="A11" s="188">
        <v>42948</v>
      </c>
      <c r="B11" s="104">
        <f>VLOOKUP($A11,dXdata!DATA,MATCH(B$3,dXdata!IDS,0) + 1,FALSE)</f>
        <v>1.1633632894251233</v>
      </c>
      <c r="C11" s="104">
        <f>VLOOKUP($A23,dXdata!DATA,MATCH(B$3,dXdata!IDS,0) + 1,FALSE)</f>
        <v>2.2634621235168684</v>
      </c>
      <c r="D11" s="56">
        <f>VLOOKUP($A11,dXdata!DATA,MATCH(D$3,dXdata!IDS,0) + 1,FALSE)</f>
        <v>1.4802738832736084</v>
      </c>
      <c r="E11" s="56">
        <f>VLOOKUP($A23,dXdata!DATA,MATCH(D$3,dXdata!IDS,0) + 1,FALSE)</f>
        <v>2.1526796041639651</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3.1937056629399052</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340.54346100000004</v>
      </c>
    </row>
    <row r="12" spans="1:67" x14ac:dyDescent="0.25">
      <c r="A12" s="188">
        <v>42979</v>
      </c>
      <c r="B12" s="104">
        <f>VLOOKUP($A12,dXdata!DATA,MATCH(B$3,dXdata!IDS,0) + 1,FALSE)</f>
        <v>1.2429239478218168</v>
      </c>
      <c r="C12" s="104">
        <f>VLOOKUP($A24,dXdata!DATA,MATCH(B$3,dXdata!IDS,0) + 1,FALSE)</f>
        <v>2.3763218670232344</v>
      </c>
      <c r="D12" s="56">
        <f>VLOOKUP($A12,dXdata!DATA,MATCH(D$3,dXdata!IDS,0) + 1,FALSE)</f>
        <v>1.4981761334028398</v>
      </c>
      <c r="E12" s="56">
        <f>VLOOKUP($A24,dXdata!DATA,MATCH(D$3,dXdata!IDS,0) + 1,FALSE)</f>
        <v>2.2076755230393985</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3.1718105037253697</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1.3224258826423974</v>
      </c>
      <c r="C13" s="104">
        <f>VLOOKUP($A25,dXdata!DATA,MATCH(B$3,dXdata!IDS,0) + 1,FALSE)</f>
        <v>2.4707096460875322</v>
      </c>
      <c r="D13" s="56">
        <f>VLOOKUP($A13,dXdata!DATA,MATCH(D$3,dXdata!IDS,0) + 1,FALSE)</f>
        <v>1.4898184893631372</v>
      </c>
      <c r="E13" s="56">
        <f>VLOOKUP($A25,dXdata!DATA,MATCH(D$3,dXdata!IDS,0) + 1,FALSE)</f>
        <v>2.2948717948717556</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3.2791604171942268</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1.5314594993542263</v>
      </c>
      <c r="C14" s="104">
        <f>VLOOKUP($A26,dXdata!DATA,MATCH(B$3,dXdata!IDS,0) + 1,FALSE)</f>
        <v>2.3746062515144217</v>
      </c>
      <c r="D14" s="56">
        <f>VLOOKUP($A14,dXdata!DATA,MATCH(D$3,dXdata!IDS,0) + 1,FALSE)</f>
        <v>1.5663590276875583</v>
      </c>
      <c r="E14" s="56">
        <f>VLOOKUP($A26,dXdata!DATA,MATCH(D$3,dXdata!IDS,0) + 1,FALSE)</f>
        <v>2.2589108594099461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3.4802363543156245</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1.6225185913588458</v>
      </c>
      <c r="C15" s="104">
        <f>VLOOKUP($A27,dXdata!DATA,MATCH(B$3,dXdata!IDS,0) + 1,FALSE)</f>
        <v>2.3707287571817393</v>
      </c>
      <c r="D15" s="56">
        <f>VLOOKUP($A15,dXdata!DATA,MATCH(D$3,dXdata!IDS,0) + 1,FALSE)</f>
        <v>1.5968841285297408</v>
      </c>
      <c r="E15" s="56">
        <f>VLOOKUP($A27,dXdata!DATA,MATCH(D$3,dXdata!IDS,0) + 1,FALSE)</f>
        <v>2.2682256724809724</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3.3800015054249011</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296.10886600000003</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1.6858050329831231</v>
      </c>
      <c r="C19" s="104"/>
    </row>
    <row r="20" spans="1:65" x14ac:dyDescent="0.25">
      <c r="A20" s="55">
        <v>43221</v>
      </c>
      <c r="B20" s="104">
        <f>VLOOKUP($A20,dXdata!DATA,MATCH(B$3,dXdata!IDS,0) + 1,FALSE)</f>
        <v>1.7875663473857495</v>
      </c>
      <c r="C20" s="104"/>
    </row>
    <row r="21" spans="1:65" x14ac:dyDescent="0.25">
      <c r="A21" s="55">
        <v>43252</v>
      </c>
      <c r="B21" s="104">
        <f>VLOOKUP($A21,dXdata!DATA,MATCH(B$3,dXdata!IDS,0) + 1,FALSE)</f>
        <v>1.9512195121951459</v>
      </c>
      <c r="C21" s="104"/>
    </row>
    <row r="22" spans="1:65" x14ac:dyDescent="0.25">
      <c r="A22" s="55">
        <v>43282</v>
      </c>
      <c r="B22" s="104">
        <f>VLOOKUP($A22,dXdata!DATA,MATCH(B$3,dXdata!IDS,0) + 1,FALSE)</f>
        <v>2.1196248020465491</v>
      </c>
      <c r="C22" s="104"/>
    </row>
    <row r="23" spans="1:65" x14ac:dyDescent="0.25">
      <c r="A23" s="55">
        <v>43313</v>
      </c>
      <c r="B23" s="104">
        <f>VLOOKUP($A23,dXdata!DATA,MATCH(B$3,dXdata!IDS,0) + 1,FALSE)</f>
        <v>2.2634621235168684</v>
      </c>
      <c r="C23" s="104"/>
    </row>
    <row r="24" spans="1:65" x14ac:dyDescent="0.25">
      <c r="A24" s="55">
        <v>43344</v>
      </c>
      <c r="B24" s="104">
        <f>VLOOKUP($A24,dXdata!DATA,MATCH(B$3,dXdata!IDS,0) + 1,FALSE)</f>
        <v>2.3763218670232344</v>
      </c>
      <c r="C24" s="104"/>
    </row>
    <row r="25" spans="1:65" x14ac:dyDescent="0.25">
      <c r="A25" s="55">
        <v>43374</v>
      </c>
      <c r="B25" s="104">
        <f>VLOOKUP($A25,dXdata!DATA,MATCH(B$3,dXdata!IDS,0) + 1,FALSE)</f>
        <v>2.4707096460875322</v>
      </c>
      <c r="C25" s="104"/>
    </row>
    <row r="26" spans="1:65" x14ac:dyDescent="0.25">
      <c r="A26" s="55">
        <v>43405</v>
      </c>
      <c r="B26" s="104">
        <f>VLOOKUP($A26,dXdata!DATA,MATCH(B$3,dXdata!IDS,0) + 1,FALSE)</f>
        <v>2.3746062515144217</v>
      </c>
      <c r="C26" s="104"/>
    </row>
    <row r="27" spans="1:65" x14ac:dyDescent="0.25">
      <c r="A27" s="55">
        <v>43435</v>
      </c>
      <c r="B27" s="104">
        <f>VLOOKUP($A27,dXdata!DATA,MATCH(B$3,dXdata!IDS,0) + 1,FALSE)</f>
        <v>2.3707287571817393</v>
      </c>
      <c r="C27" s="104"/>
    </row>
    <row r="28" spans="1:65" x14ac:dyDescent="0.25">
      <c r="A28" s="55">
        <v>43466</v>
      </c>
      <c r="B28" s="104">
        <f>VLOOKUP($A28,dXdata!DATA,MATCH(B$3,dXdata!IDS,0) + 1,FALSE)</f>
        <v>2.3378035520116081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48"/>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72</v>
      </c>
    </row>
    <row r="2" spans="1:34" s="27" customFormat="1" ht="24.95" customHeight="1" x14ac:dyDescent="0.25">
      <c r="A2" s="25"/>
      <c r="B2" s="26" t="s">
        <v>73</v>
      </c>
      <c r="D2" s="28"/>
      <c r="E2" s="29"/>
      <c r="F2" s="29"/>
    </row>
    <row r="3" spans="1:34" s="31" customFormat="1" x14ac:dyDescent="0.2">
      <c r="A3" s="30" t="s">
        <v>81</v>
      </c>
      <c r="E3" s="32"/>
    </row>
    <row r="4" spans="1:34" s="31" customFormat="1" ht="11.25" x14ac:dyDescent="0.15">
      <c r="A4" s="30" t="s">
        <v>74</v>
      </c>
      <c r="B4" s="33" t="s">
        <v>82</v>
      </c>
    </row>
    <row r="5" spans="1:34" s="31" customFormat="1" ht="11.25" x14ac:dyDescent="0.15">
      <c r="A5" s="30" t="s">
        <v>75</v>
      </c>
      <c r="B5" s="33" t="s">
        <v>162</v>
      </c>
    </row>
    <row r="6" spans="1:34" s="31" customFormat="1" ht="11.25" x14ac:dyDescent="0.15">
      <c r="A6" s="30" t="s">
        <v>98</v>
      </c>
      <c r="B6" s="33" t="s">
        <v>99</v>
      </c>
      <c r="G6" s="34"/>
    </row>
    <row r="7" spans="1:34" s="36" customFormat="1" ht="18" x14ac:dyDescent="0.15">
      <c r="A7" s="35" t="s">
        <v>76</v>
      </c>
      <c r="B7" s="36" t="s">
        <v>100</v>
      </c>
      <c r="C7" s="36" t="s">
        <v>101</v>
      </c>
      <c r="D7" s="36" t="s">
        <v>83</v>
      </c>
      <c r="E7" s="36" t="s">
        <v>84</v>
      </c>
      <c r="F7" s="36" t="s">
        <v>85</v>
      </c>
      <c r="G7" s="36" t="s">
        <v>86</v>
      </c>
      <c r="H7" s="36" t="s">
        <v>87</v>
      </c>
      <c r="I7" s="36" t="s">
        <v>88</v>
      </c>
      <c r="J7" s="36" t="s">
        <v>89</v>
      </c>
      <c r="K7" s="36" t="s">
        <v>102</v>
      </c>
      <c r="L7" s="36" t="s">
        <v>103</v>
      </c>
      <c r="M7" s="36" t="s">
        <v>104</v>
      </c>
      <c r="N7" s="36" t="s">
        <v>105</v>
      </c>
      <c r="O7" s="36" t="s">
        <v>106</v>
      </c>
      <c r="P7" s="36" t="s">
        <v>107</v>
      </c>
      <c r="Q7" s="36" t="s">
        <v>108</v>
      </c>
      <c r="R7" s="36" t="s">
        <v>109</v>
      </c>
      <c r="S7" s="36" t="s">
        <v>110</v>
      </c>
      <c r="T7" s="36" t="s">
        <v>111</v>
      </c>
      <c r="U7" s="36" t="s">
        <v>112</v>
      </c>
      <c r="V7" s="36" t="s">
        <v>113</v>
      </c>
      <c r="W7" s="36" t="s">
        <v>114</v>
      </c>
      <c r="X7" s="36" t="s">
        <v>115</v>
      </c>
      <c r="Y7" s="36" t="s">
        <v>116</v>
      </c>
      <c r="Z7" s="36" t="s">
        <v>117</v>
      </c>
      <c r="AA7" s="36" t="s">
        <v>118</v>
      </c>
      <c r="AB7" s="36" t="s">
        <v>119</v>
      </c>
      <c r="AC7" s="36" t="s">
        <v>120</v>
      </c>
      <c r="AD7" s="36" t="s">
        <v>121</v>
      </c>
      <c r="AE7" s="36" t="s">
        <v>122</v>
      </c>
      <c r="AF7" s="36" t="s">
        <v>123</v>
      </c>
      <c r="AG7" s="36" t="s">
        <v>124</v>
      </c>
      <c r="AH7" s="36" t="s">
        <v>125</v>
      </c>
    </row>
    <row r="8" spans="1:34" s="38" customFormat="1" ht="11.25" x14ac:dyDescent="0.15">
      <c r="A8" s="37"/>
    </row>
    <row r="9" spans="1:34" s="39" customFormat="1" x14ac:dyDescent="0.2"/>
    <row r="10" spans="1:34" s="27" customFormat="1" ht="24.95" customHeight="1" x14ac:dyDescent="0.2">
      <c r="A10" s="40"/>
      <c r="B10" s="26" t="s">
        <v>77</v>
      </c>
      <c r="D10" s="28"/>
      <c r="E10" s="29"/>
      <c r="F10" s="29"/>
    </row>
    <row r="11" spans="1:34" s="43" customFormat="1" ht="12" x14ac:dyDescent="0.25">
      <c r="A11" s="41"/>
      <c r="B11" s="42"/>
    </row>
    <row r="12" spans="1:34" s="45" customFormat="1" ht="127.5" x14ac:dyDescent="0.2">
      <c r="A12" s="44" t="s">
        <v>78</v>
      </c>
      <c r="B12" s="45" t="s">
        <v>126</v>
      </c>
      <c r="C12" s="45" t="s">
        <v>127</v>
      </c>
      <c r="D12" s="45" t="s">
        <v>90</v>
      </c>
      <c r="E12" s="45" t="s">
        <v>8</v>
      </c>
      <c r="F12" s="45" t="s">
        <v>92</v>
      </c>
      <c r="G12" s="45" t="s">
        <v>93</v>
      </c>
      <c r="H12" s="45" t="s">
        <v>94</v>
      </c>
      <c r="I12" s="45" t="s">
        <v>243</v>
      </c>
      <c r="J12" s="45" t="s">
        <v>96</v>
      </c>
      <c r="K12" s="45" t="s">
        <v>128</v>
      </c>
      <c r="L12" s="45" t="s">
        <v>129</v>
      </c>
      <c r="M12" s="45" t="s">
        <v>130</v>
      </c>
      <c r="N12" s="45" t="s">
        <v>131</v>
      </c>
      <c r="O12" s="45" t="s">
        <v>132</v>
      </c>
      <c r="P12" s="45" t="s">
        <v>254</v>
      </c>
      <c r="Q12" s="45" t="s">
        <v>135</v>
      </c>
      <c r="R12" s="45" t="s">
        <v>137</v>
      </c>
      <c r="S12" s="45" t="s">
        <v>40</v>
      </c>
      <c r="T12" s="45" t="s">
        <v>138</v>
      </c>
      <c r="U12" s="45" t="s">
        <v>139</v>
      </c>
      <c r="V12" s="45" t="s">
        <v>141</v>
      </c>
      <c r="W12" s="45" t="s">
        <v>51</v>
      </c>
      <c r="X12" s="45" t="s">
        <v>144</v>
      </c>
      <c r="Y12" s="45" t="s">
        <v>145</v>
      </c>
      <c r="Z12" s="45" t="s">
        <v>147</v>
      </c>
      <c r="AA12" s="45" t="s">
        <v>148</v>
      </c>
      <c r="AB12" s="45" t="s">
        <v>149</v>
      </c>
      <c r="AC12" s="45" t="s">
        <v>150</v>
      </c>
      <c r="AD12" s="45" t="s">
        <v>151</v>
      </c>
      <c r="AE12" s="45" t="s">
        <v>152</v>
      </c>
      <c r="AF12" s="45" t="s">
        <v>153</v>
      </c>
      <c r="AG12" s="45" t="s">
        <v>154</v>
      </c>
      <c r="AH12" s="45" t="s">
        <v>155</v>
      </c>
    </row>
    <row r="13" spans="1:34" s="47" customFormat="1" x14ac:dyDescent="0.2">
      <c r="A13" s="46" t="s">
        <v>79</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133</v>
      </c>
      <c r="P13" s="47" t="s">
        <v>255</v>
      </c>
      <c r="Q13" s="58" t="s">
        <v>136</v>
      </c>
      <c r="R13" s="47" t="s">
        <v>15</v>
      </c>
      <c r="S13" s="47" t="s">
        <v>46</v>
      </c>
      <c r="T13" s="47" t="s">
        <v>46</v>
      </c>
      <c r="U13" s="47" t="s">
        <v>140</v>
      </c>
      <c r="V13" s="47" t="s">
        <v>142</v>
      </c>
      <c r="W13" s="47" t="s">
        <v>143</v>
      </c>
      <c r="X13" s="47" t="s">
        <v>55</v>
      </c>
      <c r="Y13" s="47" t="s">
        <v>146</v>
      </c>
      <c r="Z13" s="47" t="s">
        <v>55</v>
      </c>
      <c r="AA13" s="47" t="s">
        <v>49</v>
      </c>
      <c r="AC13" s="47" t="s">
        <v>140</v>
      </c>
      <c r="AD13" s="47" t="s">
        <v>140</v>
      </c>
      <c r="AG13" s="47" t="s">
        <v>146</v>
      </c>
      <c r="AH13" s="47" t="s">
        <v>156</v>
      </c>
    </row>
    <row r="14" spans="1:34" s="47" customFormat="1" x14ac:dyDescent="0.2">
      <c r="A14" s="46" t="s">
        <v>74</v>
      </c>
      <c r="B14" s="51" t="s">
        <v>91</v>
      </c>
      <c r="C14" s="51" t="s">
        <v>91</v>
      </c>
      <c r="D14" s="51" t="s">
        <v>91</v>
      </c>
      <c r="E14" s="51" t="s">
        <v>91</v>
      </c>
      <c r="F14" s="51" t="s">
        <v>91</v>
      </c>
      <c r="G14" s="51" t="s">
        <v>91</v>
      </c>
      <c r="H14" s="51" t="s">
        <v>91</v>
      </c>
      <c r="I14" s="51" t="s">
        <v>91</v>
      </c>
      <c r="J14" s="51" t="s">
        <v>91</v>
      </c>
      <c r="K14" s="51" t="s">
        <v>91</v>
      </c>
      <c r="L14" s="51" t="s">
        <v>91</v>
      </c>
      <c r="M14" s="51" t="s">
        <v>91</v>
      </c>
      <c r="N14" s="51" t="s">
        <v>91</v>
      </c>
      <c r="O14" s="51" t="s">
        <v>91</v>
      </c>
      <c r="P14" s="51" t="s">
        <v>91</v>
      </c>
      <c r="Q14" s="51" t="s">
        <v>91</v>
      </c>
      <c r="R14" s="51" t="s">
        <v>91</v>
      </c>
      <c r="S14" s="51" t="s">
        <v>91</v>
      </c>
      <c r="T14" s="51" t="s">
        <v>91</v>
      </c>
      <c r="U14" s="51" t="s">
        <v>91</v>
      </c>
      <c r="V14" s="51" t="s">
        <v>91</v>
      </c>
      <c r="W14" s="51" t="s">
        <v>91</v>
      </c>
      <c r="X14" s="51" t="s">
        <v>91</v>
      </c>
      <c r="Y14" s="51" t="s">
        <v>91</v>
      </c>
      <c r="Z14" s="51" t="s">
        <v>91</v>
      </c>
      <c r="AA14" s="51" t="s">
        <v>91</v>
      </c>
      <c r="AB14" s="51" t="s">
        <v>91</v>
      </c>
      <c r="AC14" s="51" t="s">
        <v>91</v>
      </c>
      <c r="AD14" s="51" t="s">
        <v>91</v>
      </c>
      <c r="AE14" s="51" t="s">
        <v>91</v>
      </c>
      <c r="AF14" s="51" t="s">
        <v>91</v>
      </c>
      <c r="AG14" s="51" t="s">
        <v>91</v>
      </c>
      <c r="AH14" s="51" t="s">
        <v>91</v>
      </c>
    </row>
    <row r="15" spans="1:34" s="49" customFormat="1" x14ac:dyDescent="0.2">
      <c r="A15" s="48" t="s">
        <v>80</v>
      </c>
      <c r="B15" s="49">
        <v>43754</v>
      </c>
      <c r="C15" s="49">
        <v>43754</v>
      </c>
      <c r="D15" s="49">
        <v>43749</v>
      </c>
      <c r="E15" s="49">
        <v>43749</v>
      </c>
      <c r="F15" s="49">
        <v>43749</v>
      </c>
      <c r="G15" s="49">
        <v>43734</v>
      </c>
      <c r="H15" s="49">
        <v>43735</v>
      </c>
      <c r="I15" s="49">
        <v>43735</v>
      </c>
      <c r="J15" s="49">
        <v>43735</v>
      </c>
      <c r="K15" s="49">
        <v>43749</v>
      </c>
      <c r="L15" s="49">
        <v>43735</v>
      </c>
      <c r="M15" s="49">
        <v>43749</v>
      </c>
      <c r="N15" s="49">
        <v>43749</v>
      </c>
      <c r="O15" s="49">
        <v>43749</v>
      </c>
      <c r="P15" s="49">
        <v>43749</v>
      </c>
      <c r="Q15" s="49">
        <v>43749</v>
      </c>
      <c r="R15" s="49">
        <v>43739</v>
      </c>
      <c r="S15" s="49">
        <v>43738</v>
      </c>
      <c r="T15" s="49">
        <v>43738</v>
      </c>
      <c r="U15" s="49">
        <v>43735</v>
      </c>
      <c r="V15" s="49">
        <v>43735</v>
      </c>
      <c r="W15" s="49">
        <v>43188</v>
      </c>
      <c r="X15" s="49">
        <v>43749</v>
      </c>
      <c r="Y15" s="49">
        <v>43748</v>
      </c>
      <c r="Z15" s="49">
        <v>43754</v>
      </c>
      <c r="AA15" s="49">
        <v>43754</v>
      </c>
      <c r="AB15" s="49">
        <v>43754</v>
      </c>
      <c r="AC15" s="49">
        <v>43735</v>
      </c>
      <c r="AD15" s="49">
        <v>43755</v>
      </c>
      <c r="AE15" s="49">
        <v>43714</v>
      </c>
      <c r="AF15" s="49">
        <v>43714</v>
      </c>
      <c r="AG15" s="49">
        <v>43748</v>
      </c>
      <c r="AH15" s="49">
        <v>43754</v>
      </c>
    </row>
    <row r="16" spans="1:34" x14ac:dyDescent="0.2">
      <c r="A16" s="52">
        <v>42736</v>
      </c>
      <c r="B16" s="59">
        <v>1.0037174721190256</v>
      </c>
      <c r="C16" s="59">
        <v>1.4395582725300837</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60" t="e">
        <v>#N/A</v>
      </c>
      <c r="Q16" s="53">
        <v>1243.5454999999999</v>
      </c>
      <c r="R16" s="53">
        <v>1.7271058442321907</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211.71463999999997</v>
      </c>
    </row>
    <row r="17" spans="1:34" x14ac:dyDescent="0.2">
      <c r="A17" s="52">
        <v>42767</v>
      </c>
      <c r="B17" s="59">
        <v>1.0644881792301497</v>
      </c>
      <c r="C17" s="59">
        <v>1.4970453053184674</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60" t="e">
        <v>#N/A</v>
      </c>
      <c r="Q17" s="53">
        <v>1244.4760000000001</v>
      </c>
      <c r="R17" s="53">
        <v>2.1429716615351424</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203.44859100000002</v>
      </c>
    </row>
    <row r="18" spans="1:34" x14ac:dyDescent="0.2">
      <c r="A18" s="52">
        <v>42795</v>
      </c>
      <c r="B18" s="59">
        <v>1.0570563145206435</v>
      </c>
      <c r="C18" s="59">
        <v>1.5217106126196978</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60" t="e">
        <v>#N/A</v>
      </c>
      <c r="Q18" s="53">
        <v>1245.4065000000001</v>
      </c>
      <c r="R18" s="53">
        <v>2.8923956406500695</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1.0866880711287275</v>
      </c>
      <c r="C19" s="59">
        <v>1.5196174756009873</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60" t="e">
        <v>#N/A</v>
      </c>
      <c r="Q19" s="53">
        <v>1246.337</v>
      </c>
      <c r="R19" s="53">
        <v>3.3420680873621045</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262.26815899999997</v>
      </c>
    </row>
    <row r="20" spans="1:34" x14ac:dyDescent="0.2">
      <c r="A20" s="52">
        <v>42856</v>
      </c>
      <c r="B20" s="59">
        <v>1.0916491920562654</v>
      </c>
      <c r="C20" s="59">
        <v>1.5046447729949231</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60" t="e">
        <v>#N/A</v>
      </c>
      <c r="Q20" s="53">
        <v>1248.0875833333332</v>
      </c>
      <c r="R20" s="53">
        <v>4.3483923868647523</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1.0474430067775931</v>
      </c>
      <c r="C21" s="59">
        <v>1.4635739954263816</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60" t="e">
        <v>#N/A</v>
      </c>
      <c r="Q21" s="53">
        <v>1249.8381666666667</v>
      </c>
      <c r="R21" s="53">
        <v>4.0397576112642497</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1.108510900357218</v>
      </c>
      <c r="C22" s="59">
        <v>1.4555185692840311</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60" t="e">
        <v>#N/A</v>
      </c>
      <c r="Q22" s="53">
        <v>1251.5887499999999</v>
      </c>
      <c r="R22" s="53">
        <v>3.616428134796057</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291.73443699999996</v>
      </c>
    </row>
    <row r="23" spans="1:34" x14ac:dyDescent="0.2">
      <c r="A23" s="52">
        <v>42948</v>
      </c>
      <c r="B23" s="59">
        <v>1.1633632894251233</v>
      </c>
      <c r="C23" s="59">
        <v>1.4802738832736084</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60" t="e">
        <v>#N/A</v>
      </c>
      <c r="Q23" s="53">
        <v>1253.3393333333333</v>
      </c>
      <c r="R23" s="53">
        <v>3.1937056629399052</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340.54346100000004</v>
      </c>
    </row>
    <row r="24" spans="1:34" x14ac:dyDescent="0.2">
      <c r="A24" s="52">
        <v>42979</v>
      </c>
      <c r="B24" s="59">
        <v>1.2429239478218168</v>
      </c>
      <c r="C24" s="59">
        <v>1.4981761334028398</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60" t="e">
        <v>#N/A</v>
      </c>
      <c r="Q24" s="53">
        <v>1255.0899166666668</v>
      </c>
      <c r="R24" s="53">
        <v>3.1718105037253697</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1.3224258826423974</v>
      </c>
      <c r="C25" s="59">
        <v>1.4898184893631372</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60" t="e">
        <v>#N/A</v>
      </c>
      <c r="Q25" s="53">
        <v>1256.8405</v>
      </c>
      <c r="R25" s="53">
        <v>3.2791604171942268</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1.5314594993542263</v>
      </c>
      <c r="C26" s="59">
        <v>1.5663590276875583</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60" t="e">
        <v>#N/A</v>
      </c>
      <c r="Q26" s="53">
        <v>1258.5910833333332</v>
      </c>
      <c r="R26" s="53">
        <v>3.4802363543156245</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1.6225185913588458</v>
      </c>
      <c r="C27" s="59">
        <v>1.5968841285297408</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60" t="e">
        <v>#N/A</v>
      </c>
      <c r="Q27" s="53">
        <v>1260.3416666666667</v>
      </c>
      <c r="R27" s="53">
        <v>3.3800015054249011</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296.10886600000003</v>
      </c>
    </row>
    <row r="28" spans="1:34" x14ac:dyDescent="0.2">
      <c r="A28" s="52">
        <v>43101</v>
      </c>
      <c r="B28" s="59">
        <v>1.5458225984541718</v>
      </c>
      <c r="C28" s="59">
        <v>1.5616899948160068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60">
        <v>1.9374</v>
      </c>
      <c r="Q28" s="53">
        <v>1262.0922499999999</v>
      </c>
      <c r="R28" s="53">
        <v>2.7245341865865136</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1.5554194733618854</v>
      </c>
      <c r="C29" s="59">
        <v>1.57200155259416</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60">
        <v>1.9621999999999999</v>
      </c>
      <c r="Q29" s="53">
        <v>1263.8428333333331</v>
      </c>
      <c r="R29" s="53">
        <v>2.8073862062006683</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1.6332273060924996</v>
      </c>
      <c r="C30" s="59">
        <v>1.6345781108670687</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60">
        <v>1.7306999999999999</v>
      </c>
      <c r="Q30" s="53">
        <v>1265.5934166666668</v>
      </c>
      <c r="R30" s="53">
        <v>2.5975040784508518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1.6858050329831231</v>
      </c>
      <c r="C31" s="59">
        <v>1.6839796115878602</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60">
        <v>1.4459</v>
      </c>
      <c r="Q31" s="53">
        <v>1267.3440000000001</v>
      </c>
      <c r="R31" s="53">
        <v>2.0489050824691546</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1.7875663473857495</v>
      </c>
      <c r="C32" s="59">
        <v>1.7594740912606488</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60">
        <v>0.95569999999999999</v>
      </c>
      <c r="Q32" s="53">
        <v>1268.8745833333332</v>
      </c>
      <c r="R32" s="53">
        <v>2.1013685571557694</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1.9512195121951459</v>
      </c>
      <c r="C33" s="59">
        <v>1.8803528881447429</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60">
        <v>0.93589999999999995</v>
      </c>
      <c r="Q33" s="53">
        <v>1270.4051666666667</v>
      </c>
      <c r="R33" s="53">
        <v>1.9172067970543827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395.63786300000004</v>
      </c>
    </row>
    <row r="34" spans="1:34" x14ac:dyDescent="0.2">
      <c r="A34" s="52">
        <v>43282</v>
      </c>
      <c r="B34" s="59">
        <v>2.1196248020465491</v>
      </c>
      <c r="C34" s="59">
        <v>2.0329387545033217</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60">
        <v>1.329</v>
      </c>
      <c r="Q34" s="53">
        <v>1271.9357500000001</v>
      </c>
      <c r="R34" s="53">
        <v>2.0597875863733961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2.2634621235168684</v>
      </c>
      <c r="C35" s="59">
        <v>2.1526796041639651</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60">
        <v>1.1264000000000001</v>
      </c>
      <c r="Q35" s="53">
        <v>1273.4663333333333</v>
      </c>
      <c r="R35" s="53">
        <v>2.3280077326943482</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2.3763218670232344</v>
      </c>
      <c r="C36" s="59">
        <v>2.2076755230393985</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60">
        <v>1.222</v>
      </c>
      <c r="Q36" s="53">
        <v>1274.9969166666667</v>
      </c>
      <c r="R36" s="53">
        <v>2.0226054983542019</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2.4707096460875322</v>
      </c>
      <c r="C37" s="59">
        <v>2.2948717948717556</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60">
        <v>1.4009</v>
      </c>
      <c r="Q37" s="53">
        <v>1276.5274999999999</v>
      </c>
      <c r="R37" s="53">
        <v>2.2304008885349669</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337.15106400000002</v>
      </c>
    </row>
    <row r="38" spans="1:34" x14ac:dyDescent="0.2">
      <c r="A38" s="52">
        <v>43405</v>
      </c>
      <c r="B38" s="59">
        <v>2.3746062515144217</v>
      </c>
      <c r="C38" s="59">
        <v>2.2589108594099461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60">
        <v>1.7965</v>
      </c>
      <c r="Q38" s="53">
        <v>1278.0580833333333</v>
      </c>
      <c r="R38" s="53">
        <v>1.5691129323273767</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381.71691499999997</v>
      </c>
    </row>
    <row r="39" spans="1:34" x14ac:dyDescent="0.2">
      <c r="A39" s="52">
        <v>43435</v>
      </c>
      <c r="B39" s="59">
        <v>2.3707287571817393</v>
      </c>
      <c r="C39" s="59">
        <v>2.2682256724809724</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60">
        <v>1.8897999999999999</v>
      </c>
      <c r="Q39" s="53">
        <v>1279.5886666666668</v>
      </c>
      <c r="R39" s="53">
        <v>1.1483217755717368</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238.20504</v>
      </c>
    </row>
    <row r="40" spans="1:34" x14ac:dyDescent="0.2">
      <c r="A40" s="52">
        <v>43466</v>
      </c>
      <c r="B40" s="59">
        <v>2.3378035520116081</v>
      </c>
      <c r="C40" s="59">
        <v>2.2459005933771037</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60">
        <v>1.7539</v>
      </c>
      <c r="Q40" s="53">
        <v>1281.11925</v>
      </c>
      <c r="R40" s="53">
        <v>1.5629916583486336</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2.2732754462132299</v>
      </c>
      <c r="C41" s="59">
        <v>2.1909432520221372</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60">
        <v>2.3167</v>
      </c>
      <c r="Q41" s="53">
        <v>1282.6498333333332</v>
      </c>
      <c r="R41" s="53">
        <v>0.98310019042990859</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357.73022800000001</v>
      </c>
    </row>
    <row r="42" spans="1:34" x14ac:dyDescent="0.2">
      <c r="A42" s="52">
        <v>43525</v>
      </c>
      <c r="B42" s="59">
        <v>2.2569966897381777</v>
      </c>
      <c r="C42" s="59">
        <v>2.154980611531343</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60">
        <v>2.2016</v>
      </c>
      <c r="Q42" s="53">
        <v>1284.1804166666668</v>
      </c>
      <c r="R42" s="53">
        <v>1.2998330651253331</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348.366939</v>
      </c>
    </row>
    <row r="43" spans="1:34" x14ac:dyDescent="0.2">
      <c r="A43" s="52">
        <v>43556</v>
      </c>
      <c r="B43" s="59">
        <v>2.2104757328207603</v>
      </c>
      <c r="C43" s="59">
        <v>2.1383248730964421</v>
      </c>
      <c r="D43" s="53">
        <v>7.5</v>
      </c>
      <c r="E43" s="53">
        <v>6.1</v>
      </c>
      <c r="F43" s="53">
        <v>907.6</v>
      </c>
      <c r="G43" s="54">
        <v>51400</v>
      </c>
      <c r="H43" s="53">
        <v>-9.9824868651488643</v>
      </c>
      <c r="I43" s="54">
        <v>16290</v>
      </c>
      <c r="J43" s="53">
        <v>-14.979123173277664</v>
      </c>
      <c r="K43" s="59">
        <v>3.0668841761827048</v>
      </c>
      <c r="L43" s="53">
        <v>9.8778735632354397E-3</v>
      </c>
      <c r="M43" s="61">
        <v>2.3938716884774891</v>
      </c>
      <c r="N43" s="61">
        <v>2.0993462036108745</v>
      </c>
      <c r="O43" s="59">
        <v>63.86</v>
      </c>
      <c r="P43" s="60">
        <v>1.1072</v>
      </c>
      <c r="Q43" s="53">
        <v>1285.711</v>
      </c>
      <c r="R43" s="53">
        <v>1.6560133281167788</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393.51106600000003</v>
      </c>
    </row>
    <row r="44" spans="1:34" x14ac:dyDescent="0.2">
      <c r="A44" s="52">
        <v>43586</v>
      </c>
      <c r="B44" s="59">
        <v>2.1457684008630906</v>
      </c>
      <c r="C44" s="59">
        <v>2.1533979352713839</v>
      </c>
      <c r="D44" s="53">
        <v>6.8</v>
      </c>
      <c r="E44" s="53">
        <v>5.9</v>
      </c>
      <c r="F44" s="53">
        <v>919.9</v>
      </c>
      <c r="G44" s="54">
        <v>50020</v>
      </c>
      <c r="H44" s="53">
        <v>-5.9951137004322526</v>
      </c>
      <c r="I44" s="54">
        <v>16000</v>
      </c>
      <c r="J44" s="53">
        <v>-9.2970521541950077</v>
      </c>
      <c r="K44" s="59">
        <v>1.788617886178856</v>
      </c>
      <c r="L44" s="53">
        <v>3.4485574297939081</v>
      </c>
      <c r="M44" s="61">
        <v>2.1925643469971279</v>
      </c>
      <c r="N44" s="61">
        <v>1.7828228596751261</v>
      </c>
      <c r="O44" s="59">
        <v>60.83</v>
      </c>
      <c r="P44" s="60">
        <v>1.4147000000000001</v>
      </c>
      <c r="Q44" s="53">
        <v>1288.9718273306166</v>
      </c>
      <c r="R44" s="53">
        <v>1.470793051117969</v>
      </c>
      <c r="S44" s="59">
        <v>3.95</v>
      </c>
      <c r="T44" s="59">
        <v>2</v>
      </c>
      <c r="U44" s="53">
        <v>6.809087958601765</v>
      </c>
      <c r="V44" s="53">
        <v>2.7542784461748315</v>
      </c>
      <c r="W44" s="60" t="e">
        <v>#N/A</v>
      </c>
      <c r="X44" s="54">
        <v>812</v>
      </c>
      <c r="Y44" s="54">
        <v>482</v>
      </c>
      <c r="Z44" s="54">
        <v>2432</v>
      </c>
      <c r="AA44" s="54">
        <v>454810</v>
      </c>
      <c r="AB44" s="61">
        <v>0.55985267034990793</v>
      </c>
      <c r="AC44" s="53">
        <v>6.8994874172949263</v>
      </c>
      <c r="AD44" s="53">
        <v>6.9670560000000004</v>
      </c>
      <c r="AE44" s="54" t="e">
        <v>#N/A</v>
      </c>
      <c r="AF44" s="54" t="e">
        <v>#N/A</v>
      </c>
      <c r="AG44" s="54">
        <v>11</v>
      </c>
      <c r="AH44" s="53">
        <v>334.38160399999998</v>
      </c>
    </row>
    <row r="45" spans="1:34" x14ac:dyDescent="0.2">
      <c r="A45" s="52">
        <v>43617</v>
      </c>
      <c r="B45" s="59">
        <v>2.0215311004784686</v>
      </c>
      <c r="C45" s="59">
        <v>2.1174388471019379</v>
      </c>
      <c r="D45" s="53">
        <v>6.5</v>
      </c>
      <c r="E45" s="53">
        <v>5.5</v>
      </c>
      <c r="F45" s="53">
        <v>934.3</v>
      </c>
      <c r="G45" s="54">
        <v>48700</v>
      </c>
      <c r="H45" s="53">
        <v>-9.1078760731616253</v>
      </c>
      <c r="I45" s="54">
        <v>15730</v>
      </c>
      <c r="J45" s="53">
        <v>-9.2325447201384918</v>
      </c>
      <c r="K45" s="59">
        <v>3.7281425272187585</v>
      </c>
      <c r="L45" s="53">
        <v>2.7838101010734695</v>
      </c>
      <c r="M45" s="61">
        <v>2.4459974587039301</v>
      </c>
      <c r="N45" s="61">
        <v>2.2751057149906773</v>
      </c>
      <c r="O45" s="59">
        <v>54.66</v>
      </c>
      <c r="P45" s="60">
        <v>0.74050000000000005</v>
      </c>
      <c r="Q45" s="53">
        <v>1290.7254551532151</v>
      </c>
      <c r="R45" s="53">
        <v>1.5420020049427663</v>
      </c>
      <c r="S45" s="59">
        <v>3.95</v>
      </c>
      <c r="T45" s="59">
        <v>2</v>
      </c>
      <c r="U45" s="53">
        <v>6.7817757930131872</v>
      </c>
      <c r="V45" s="53">
        <v>2.7535203554986794</v>
      </c>
      <c r="W45" s="60" t="e">
        <v>#N/A</v>
      </c>
      <c r="X45" s="54">
        <v>1111</v>
      </c>
      <c r="Y45" s="54">
        <v>440</v>
      </c>
      <c r="Z45" s="54">
        <v>2273</v>
      </c>
      <c r="AA45" s="54">
        <v>452135</v>
      </c>
      <c r="AB45" s="61">
        <v>0.56429990069513403</v>
      </c>
      <c r="AC45" s="53">
        <v>6.9656572846461424</v>
      </c>
      <c r="AD45" s="53">
        <v>6.4533560000000003</v>
      </c>
      <c r="AE45" s="54" t="e">
        <v>#N/A</v>
      </c>
      <c r="AF45" s="54" t="e">
        <v>#N/A</v>
      </c>
      <c r="AG45" s="54">
        <v>12</v>
      </c>
      <c r="AH45" s="53">
        <v>360.18556100000001</v>
      </c>
    </row>
    <row r="46" spans="1:34" x14ac:dyDescent="0.2">
      <c r="A46" s="52">
        <v>43647</v>
      </c>
      <c r="B46" s="59">
        <v>1.8131933675295198</v>
      </c>
      <c r="C46" s="59">
        <v>2.0365699873896581</v>
      </c>
      <c r="D46" s="53">
        <v>6.5</v>
      </c>
      <c r="E46" s="53">
        <v>5.5</v>
      </c>
      <c r="F46" s="53">
        <v>938.2</v>
      </c>
      <c r="G46" s="54">
        <v>50440</v>
      </c>
      <c r="H46" s="53">
        <v>-5.1523128995863088</v>
      </c>
      <c r="I46" s="54">
        <v>16190</v>
      </c>
      <c r="J46" s="53">
        <v>-4.483775811209445</v>
      </c>
      <c r="K46" s="59">
        <v>3.3046926635822871</v>
      </c>
      <c r="L46" s="53">
        <v>2.1017272431838041</v>
      </c>
      <c r="M46" s="61">
        <v>2.6871401151631558</v>
      </c>
      <c r="N46" s="61">
        <v>2.648508718719822</v>
      </c>
      <c r="O46" s="59">
        <v>57.36</v>
      </c>
      <c r="P46" s="60">
        <v>1.0555000000000001</v>
      </c>
      <c r="Q46" s="53">
        <v>1294.9099420016573</v>
      </c>
      <c r="R46" s="53">
        <v>1.3359293881322953</v>
      </c>
      <c r="S46" s="59">
        <v>3.95</v>
      </c>
      <c r="T46" s="59">
        <v>2</v>
      </c>
      <c r="U46" s="53">
        <v>6.83059295599781</v>
      </c>
      <c r="V46" s="53">
        <v>2.7798108648207478</v>
      </c>
      <c r="W46" s="60" t="e">
        <v>#N/A</v>
      </c>
      <c r="X46" s="54">
        <v>691</v>
      </c>
      <c r="Y46" s="54">
        <v>476</v>
      </c>
      <c r="Z46" s="54">
        <v>2118</v>
      </c>
      <c r="AA46" s="54">
        <v>439577</v>
      </c>
      <c r="AB46" s="61">
        <v>0.60051034873830456</v>
      </c>
      <c r="AC46" s="53">
        <v>6.8279603890475205</v>
      </c>
      <c r="AD46" s="53">
        <v>6.3251540000000004</v>
      </c>
      <c r="AE46" s="54" t="e">
        <v>#N/A</v>
      </c>
      <c r="AF46" s="54" t="e">
        <v>#N/A</v>
      </c>
      <c r="AG46" s="54">
        <v>20</v>
      </c>
      <c r="AH46" s="53">
        <v>350.147809</v>
      </c>
    </row>
    <row r="47" spans="1:34" x14ac:dyDescent="0.2">
      <c r="A47" s="52">
        <v>43678</v>
      </c>
      <c r="B47" s="59">
        <v>1.6421729041471211</v>
      </c>
      <c r="C47" s="59">
        <v>1.9626344593319356</v>
      </c>
      <c r="D47" s="53">
        <v>7.4</v>
      </c>
      <c r="E47" s="53">
        <v>5.8</v>
      </c>
      <c r="F47" s="53">
        <v>932.4</v>
      </c>
      <c r="G47" s="54" t="e">
        <v>#N/A</v>
      </c>
      <c r="H47" s="53" t="e">
        <v>#N/A</v>
      </c>
      <c r="I47" s="54" t="e">
        <v>#N/A</v>
      </c>
      <c r="J47" s="53" t="e">
        <v>#N/A</v>
      </c>
      <c r="K47" s="59">
        <v>2.9654036243822013</v>
      </c>
      <c r="L47" s="53" t="e">
        <v>#N/A</v>
      </c>
      <c r="M47" s="61">
        <v>4.1477640959170392</v>
      </c>
      <c r="N47" s="61">
        <v>4.7087937285305248</v>
      </c>
      <c r="O47" s="59">
        <v>54.81</v>
      </c>
      <c r="P47" s="60">
        <v>1.0105999999999999</v>
      </c>
      <c r="Q47" s="53">
        <v>1297.2789856880747</v>
      </c>
      <c r="R47" s="53" t="e">
        <v>#N/A</v>
      </c>
      <c r="S47" s="59">
        <v>3.95</v>
      </c>
      <c r="T47" s="59">
        <v>2</v>
      </c>
      <c r="U47" s="53" t="e">
        <v>#N/A</v>
      </c>
      <c r="V47" s="53" t="e">
        <v>#N/A</v>
      </c>
      <c r="W47" s="60" t="e">
        <v>#N/A</v>
      </c>
      <c r="X47" s="54">
        <v>1051</v>
      </c>
      <c r="Y47" s="54">
        <v>459</v>
      </c>
      <c r="Z47" s="54">
        <v>2029</v>
      </c>
      <c r="AA47" s="54">
        <v>439720</v>
      </c>
      <c r="AB47" s="61">
        <v>0.55879922886257227</v>
      </c>
      <c r="AC47" s="53" t="e">
        <v>#N/A</v>
      </c>
      <c r="AD47" s="53">
        <v>6.3204529999999997</v>
      </c>
      <c r="AE47" s="54" t="e">
        <v>#N/A</v>
      </c>
      <c r="AF47" s="54" t="e">
        <v>#N/A</v>
      </c>
      <c r="AG47" s="54">
        <v>13</v>
      </c>
      <c r="AH47" s="53">
        <v>354.86428999999998</v>
      </c>
    </row>
    <row r="48" spans="1:34" x14ac:dyDescent="0.2">
      <c r="A48" s="52">
        <v>43709</v>
      </c>
      <c r="B48" s="59">
        <v>1.5078658355595076</v>
      </c>
      <c r="C48" s="59">
        <v>1.9339444932814143</v>
      </c>
      <c r="D48" s="53">
        <v>7.3</v>
      </c>
      <c r="E48" s="53">
        <v>5.8</v>
      </c>
      <c r="F48" s="53">
        <v>929.3</v>
      </c>
      <c r="G48" s="54" t="e">
        <v>#N/A</v>
      </c>
      <c r="H48" s="53" t="e">
        <v>#N/A</v>
      </c>
      <c r="I48" s="54" t="e">
        <v>#N/A</v>
      </c>
      <c r="J48" s="53" t="e">
        <v>#N/A</v>
      </c>
      <c r="K48" s="59">
        <v>1.8175916910094125</v>
      </c>
      <c r="L48" s="53" t="e">
        <v>#N/A</v>
      </c>
      <c r="M48" s="61">
        <v>4.3916720884840776</v>
      </c>
      <c r="N48" s="61">
        <v>4.9771356041242942</v>
      </c>
      <c r="O48" s="59">
        <v>56.95</v>
      </c>
      <c r="P48" s="60">
        <v>0.9476</v>
      </c>
      <c r="Q48" s="53">
        <v>1300.1598897344388</v>
      </c>
      <c r="R48" s="53" t="e">
        <v>#N/A</v>
      </c>
      <c r="S48" s="59">
        <v>3.95</v>
      </c>
      <c r="T48" s="59">
        <v>2</v>
      </c>
      <c r="U48" s="53" t="e">
        <v>#N/A</v>
      </c>
      <c r="V48" s="53" t="e">
        <v>#N/A</v>
      </c>
      <c r="W48" s="60" t="e">
        <v>#N/A</v>
      </c>
      <c r="X48" s="54">
        <v>1565</v>
      </c>
      <c r="Y48" s="54" t="e">
        <v>#N/A</v>
      </c>
      <c r="Z48" s="54">
        <v>1791</v>
      </c>
      <c r="AA48" s="54">
        <v>443001</v>
      </c>
      <c r="AB48" s="61">
        <v>0.52048823016564949</v>
      </c>
      <c r="AC48" s="53" t="e">
        <v>#N/A</v>
      </c>
      <c r="AD48" s="53" t="e">
        <v>#N/A</v>
      </c>
      <c r="AE48" s="54" t="e">
        <v>#N/A</v>
      </c>
      <c r="AF48" s="54" t="e">
        <v>#N/A</v>
      </c>
      <c r="AG48" s="54" t="e">
        <v>#N/A</v>
      </c>
      <c r="AH48" s="53">
        <v>407.23015599999997</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BA082826-8EE8-434F-ABAD-67DC7B025BC4}"/>
</file>

<file path=customXml/itemProps2.xml><?xml version="1.0" encoding="utf-8"?>
<ds:datastoreItem xmlns:ds="http://schemas.openxmlformats.org/officeDocument/2006/customXml" ds:itemID="{D985D4D7-FB3C-4283-BAEB-7B7D94F95F8B}"/>
</file>

<file path=customXml/itemProps3.xml><?xml version="1.0" encoding="utf-8"?>
<ds:datastoreItem xmlns:ds="http://schemas.openxmlformats.org/officeDocument/2006/customXml" ds:itemID="{111FD81F-9138-4242-BDE9-8C25E566E6EC}"/>
</file>

<file path=customXml/itemProps4.xml><?xml version="1.0" encoding="utf-8"?>
<ds:datastoreItem xmlns:ds="http://schemas.openxmlformats.org/officeDocument/2006/customXml" ds:itemID="{7734BE7E-8D76-4626-8D86-5D58B5309246}"/>
</file>

<file path=customXml/itemProps5.xml><?xml version="1.0" encoding="utf-8"?>
<ds:datastoreItem xmlns:ds="http://schemas.openxmlformats.org/officeDocument/2006/customXml" ds:itemID="{2E442D87-3029-4F02-870A-9E355325F0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2019-10-17T14:23:36Z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