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48E8BBD8-F47B-4EC0-A46A-448D32AF32CE}" xr6:coauthVersionLast="47" xr6:coauthVersionMax="47" xr10:uidLastSave="{00000000-0000-0000-0000-000000000000}"/>
  <workbookProtection workbookAlgorithmName="SHA-512" workbookHashValue="X2EZhJacHWD0rJBAjp8DBmGcGNmaOl/0uIEg+C1P3xnsrGH0hg1hLZvuAtSsgU9tEwxukyDsf+wbenbvQK1i2A==" workbookSaltValue="ZocTJd3ElrouYDspnN4t+g=="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dXdata!$A$16:$AH$96</definedName>
    <definedName name="DATA" localSheetId="3">'dXdata - Annual'!$F$12:$I$46</definedName>
    <definedName name="DATA" localSheetId="2">'dXdata - Monthly'!$F$12:$CH$46</definedName>
    <definedName name="DATES" localSheetId="5">dXdata!$A$16:$A$96</definedName>
    <definedName name="DATES" localSheetId="3">'dXdata - Annual'!$F$12:$I$12</definedName>
    <definedName name="DATES" localSheetId="2">'dXdata - Monthly'!$F$12:$CH$12</definedName>
    <definedName name="IDS" localSheetId="5">dXdata!$B$7:$AH$7</definedName>
    <definedName name="IDS" localSheetId="3">'dXdata - Annual'!$B$7:$AH$7</definedName>
    <definedName name="IDS" localSheetId="2">'dXdata - Monthly'!$B$7:$AH$7</definedName>
    <definedName name="OBS" localSheetId="5">dXdata!$B$16:$AH$96</definedName>
    <definedName name="OBS" localSheetId="3">'dXdata - Annual'!$F$13:$I$46</definedName>
    <definedName name="OBS" localSheetId="2">'dXdata - Monthly'!$F$13:$CH$46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A24" i="1"/>
  <c r="AB24" i="1"/>
  <c r="AC24" i="1"/>
  <c r="AA25" i="1"/>
  <c r="AB25" i="1"/>
  <c r="AC25" i="1"/>
  <c r="AA26" i="1"/>
  <c r="AB26" i="1"/>
  <c r="AC26" i="1"/>
  <c r="AA17" i="1"/>
  <c r="AB17" i="1"/>
  <c r="AC17" i="1"/>
  <c r="AA18" i="1"/>
  <c r="AB18" i="1"/>
  <c r="AC18" i="1"/>
  <c r="AA19" i="1"/>
  <c r="AB19" i="1"/>
  <c r="AC19" i="1"/>
  <c r="AA20" i="1"/>
  <c r="AB20" i="1"/>
  <c r="AC20" i="1"/>
  <c r="AA21" i="1"/>
  <c r="AB21" i="1"/>
  <c r="AC21" i="1"/>
  <c r="AA22" i="1"/>
  <c r="AB22" i="1"/>
  <c r="AC22" i="1"/>
  <c r="AA14" i="1"/>
  <c r="AB14" i="1"/>
  <c r="AC14" i="1"/>
  <c r="AA15"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c r="Z37" i="1"/>
  <c r="Z38" i="1"/>
  <c r="Z39" i="1"/>
  <c r="Z28" i="1"/>
  <c r="Z29" i="1"/>
  <c r="Z30" i="1"/>
  <c r="Z31" i="1"/>
  <c r="Z32" i="1"/>
  <c r="Z33" i="1"/>
  <c r="Z34" i="1"/>
  <c r="Z24" i="1"/>
  <c r="Z25" i="1"/>
  <c r="Z26" i="1"/>
  <c r="Z17" i="1"/>
  <c r="Z18" i="1"/>
  <c r="Z19" i="1"/>
  <c r="Z20" i="1"/>
  <c r="Z21" i="1"/>
  <c r="Z22" i="1"/>
  <c r="Z14" i="1"/>
  <c r="Z15" i="1"/>
  <c r="Z5" i="1"/>
  <c r="Z6" i="1"/>
  <c r="Z7" i="1"/>
  <c r="Z8" i="1"/>
  <c r="Z9" i="1"/>
  <c r="Z10" i="1"/>
  <c r="Z11" i="1"/>
  <c r="Z12" i="1"/>
  <c r="X36" i="1"/>
  <c r="Y36" i="1"/>
  <c r="X37" i="1"/>
  <c r="Y37" i="1"/>
  <c r="X38" i="1"/>
  <c r="Y38" i="1"/>
  <c r="X39" i="1"/>
  <c r="Y39" i="1"/>
  <c r="X28" i="1"/>
  <c r="Y28" i="1"/>
  <c r="X29" i="1"/>
  <c r="Y29" i="1"/>
  <c r="X30" i="1"/>
  <c r="Y30" i="1"/>
  <c r="X31" i="1"/>
  <c r="Y31" i="1"/>
  <c r="X32" i="1"/>
  <c r="Y32" i="1"/>
  <c r="X33" i="1"/>
  <c r="Y33" i="1"/>
  <c r="X34" i="1"/>
  <c r="Y34" i="1"/>
  <c r="X24" i="1"/>
  <c r="Y24" i="1"/>
  <c r="X25" i="1"/>
  <c r="Y25" i="1"/>
  <c r="X26" i="1"/>
  <c r="Y26" i="1"/>
  <c r="X17" i="1"/>
  <c r="Y17" i="1"/>
  <c r="X18" i="1"/>
  <c r="Y18" i="1"/>
  <c r="X19" i="1"/>
  <c r="Y19" i="1"/>
  <c r="X20" i="1"/>
  <c r="Y20" i="1"/>
  <c r="X21" i="1"/>
  <c r="Y21" i="1"/>
  <c r="X22" i="1"/>
  <c r="Y22" i="1"/>
  <c r="X14" i="1"/>
  <c r="Y14" i="1"/>
  <c r="X15" i="1"/>
  <c r="Y15" i="1"/>
  <c r="X5" i="1"/>
  <c r="Y5" i="1"/>
  <c r="X6" i="1"/>
  <c r="Y6" i="1"/>
  <c r="X7" i="1"/>
  <c r="Y7" i="1"/>
  <c r="X8" i="1"/>
  <c r="Y8" i="1"/>
  <c r="X9" i="1"/>
  <c r="Y9" i="1"/>
  <c r="X10" i="1"/>
  <c r="Y10" i="1"/>
  <c r="X11" i="1"/>
  <c r="Y11" i="1"/>
  <c r="X12" i="1"/>
  <c r="Y12" i="1"/>
  <c r="W36" i="1"/>
  <c r="W37" i="1"/>
  <c r="W38" i="1"/>
  <c r="W39" i="1"/>
  <c r="W28" i="1"/>
  <c r="W29" i="1"/>
  <c r="W30" i="1"/>
  <c r="W31" i="1"/>
  <c r="W32" i="1"/>
  <c r="W33" i="1"/>
  <c r="W34" i="1"/>
  <c r="W24" i="1"/>
  <c r="W25" i="1"/>
  <c r="W26" i="1"/>
  <c r="W17" i="1"/>
  <c r="W18" i="1"/>
  <c r="W19" i="1"/>
  <c r="W20" i="1"/>
  <c r="W21" i="1"/>
  <c r="W22" i="1"/>
  <c r="W14" i="1"/>
  <c r="W15" i="1"/>
  <c r="W5" i="1"/>
  <c r="W6" i="1"/>
  <c r="W7" i="1"/>
  <c r="W8" i="1"/>
  <c r="W9" i="1"/>
  <c r="W10" i="1"/>
  <c r="W11" i="1"/>
  <c r="W12" i="1"/>
  <c r="V5" i="1"/>
  <c r="V6" i="1"/>
  <c r="V7" i="1"/>
  <c r="V8" i="1"/>
  <c r="V9" i="1"/>
  <c r="V10" i="1"/>
  <c r="V11" i="1"/>
  <c r="V12" i="1"/>
  <c r="V14" i="1"/>
  <c r="V15" i="1"/>
  <c r="V17" i="1"/>
  <c r="V18" i="1"/>
  <c r="V19" i="1"/>
  <c r="V20" i="1"/>
  <c r="V21" i="1"/>
  <c r="V22" i="1"/>
  <c r="V24" i="1"/>
  <c r="V25" i="1"/>
  <c r="V26" i="1"/>
  <c r="V36" i="1"/>
  <c r="V37" i="1"/>
  <c r="V38" i="1"/>
  <c r="V39" i="1"/>
  <c r="V28" i="1"/>
  <c r="V29" i="1"/>
  <c r="V30" i="1"/>
  <c r="V31" i="1"/>
  <c r="V32" i="1"/>
  <c r="V33" i="1"/>
  <c r="V34"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T36" i="1"/>
  <c r="T37" i="1"/>
  <c r="T38" i="1"/>
  <c r="T39" i="1"/>
  <c r="T28" i="1"/>
  <c r="T29" i="1"/>
  <c r="T30" i="1"/>
  <c r="T31" i="1"/>
  <c r="T32" i="1"/>
  <c r="T33" i="1"/>
  <c r="T34" i="1"/>
  <c r="T24" i="1"/>
  <c r="T25" i="1"/>
  <c r="T26" i="1"/>
  <c r="T17" i="1"/>
  <c r="T18" i="1"/>
  <c r="T19" i="1"/>
  <c r="T20" i="1"/>
  <c r="T21" i="1"/>
  <c r="T22" i="1"/>
  <c r="T14" i="1"/>
  <c r="T15" i="1"/>
  <c r="T5" i="1"/>
  <c r="T6" i="1"/>
  <c r="T7" i="1"/>
  <c r="T8" i="1"/>
  <c r="T9" i="1"/>
  <c r="T10" i="1"/>
  <c r="T11" i="1"/>
  <c r="T12" i="1"/>
  <c r="R36" i="1" l="1"/>
  <c r="S36" i="1"/>
  <c r="R37" i="1"/>
  <c r="S37" i="1"/>
  <c r="R38" i="1"/>
  <c r="S38" i="1"/>
  <c r="R39" i="1"/>
  <c r="S39" i="1"/>
  <c r="R28" i="1"/>
  <c r="S28" i="1"/>
  <c r="R29" i="1"/>
  <c r="S29" i="1"/>
  <c r="R30" i="1"/>
  <c r="S30" i="1"/>
  <c r="R31" i="1"/>
  <c r="S31" i="1"/>
  <c r="R32" i="1"/>
  <c r="S32" i="1"/>
  <c r="R33" i="1"/>
  <c r="S33" i="1"/>
  <c r="R34" i="1"/>
  <c r="S34" i="1"/>
  <c r="R24" i="1"/>
  <c r="S24" i="1"/>
  <c r="R25" i="1"/>
  <c r="S25" i="1"/>
  <c r="R26" i="1"/>
  <c r="S26" i="1"/>
  <c r="R17" i="1"/>
  <c r="S17" i="1"/>
  <c r="R18" i="1"/>
  <c r="S18" i="1"/>
  <c r="R19" i="1"/>
  <c r="S19" i="1"/>
  <c r="R20" i="1"/>
  <c r="S20" i="1"/>
  <c r="R21" i="1"/>
  <c r="S21" i="1"/>
  <c r="R22" i="1"/>
  <c r="S22" i="1"/>
  <c r="R14" i="1"/>
  <c r="S14" i="1"/>
  <c r="R15" i="1"/>
  <c r="S15" i="1"/>
  <c r="R5" i="1"/>
  <c r="S5" i="1"/>
  <c r="R6" i="1"/>
  <c r="S6" i="1"/>
  <c r="R7" i="1"/>
  <c r="S7" i="1"/>
  <c r="R8" i="1"/>
  <c r="S8" i="1"/>
  <c r="R9" i="1"/>
  <c r="S9" i="1"/>
  <c r="R10" i="1"/>
  <c r="S10" i="1"/>
  <c r="R11" i="1"/>
  <c r="S11" i="1"/>
  <c r="R12" i="1"/>
  <c r="S12" i="1"/>
  <c r="Q36" i="1"/>
  <c r="Q37" i="1"/>
  <c r="Q38" i="1"/>
  <c r="Q39" i="1"/>
  <c r="Q28" i="1"/>
  <c r="Q29" i="1"/>
  <c r="Q30" i="1"/>
  <c r="Q31" i="1"/>
  <c r="Q32" i="1"/>
  <c r="Q33" i="1"/>
  <c r="Q34" i="1"/>
  <c r="Q24" i="1"/>
  <c r="Q25" i="1"/>
  <c r="Q26" i="1"/>
  <c r="Q17" i="1"/>
  <c r="Q18" i="1"/>
  <c r="Q19" i="1"/>
  <c r="Q20" i="1"/>
  <c r="Q21" i="1"/>
  <c r="Q22" i="1"/>
  <c r="Q14" i="1"/>
  <c r="Q15" i="1"/>
  <c r="Q5" i="1"/>
  <c r="Q6" i="1"/>
  <c r="Q7" i="1"/>
  <c r="Q8" i="1"/>
  <c r="Q9" i="1"/>
  <c r="Q10" i="1"/>
  <c r="Q11" i="1"/>
  <c r="Q12" i="1"/>
  <c r="P36" i="1"/>
  <c r="P37" i="1"/>
  <c r="P38" i="1"/>
  <c r="P39" i="1"/>
  <c r="P28" i="1"/>
  <c r="P29" i="1"/>
  <c r="P30" i="1"/>
  <c r="P31" i="1"/>
  <c r="P32" i="1"/>
  <c r="P33" i="1"/>
  <c r="P34" i="1"/>
  <c r="P24" i="1"/>
  <c r="P25" i="1"/>
  <c r="P26" i="1"/>
  <c r="P17" i="1"/>
  <c r="P18" i="1"/>
  <c r="P19" i="1"/>
  <c r="P20" i="1"/>
  <c r="P21" i="1"/>
  <c r="P22" i="1"/>
  <c r="P14" i="1"/>
  <c r="P15" i="1"/>
  <c r="P5" i="1"/>
  <c r="P6" i="1"/>
  <c r="P7" i="1"/>
  <c r="P8" i="1"/>
  <c r="P9" i="1"/>
  <c r="P10" i="1"/>
  <c r="P11" i="1"/>
  <c r="P12" i="1"/>
  <c r="O36" i="1"/>
  <c r="O37" i="1"/>
  <c r="O38" i="1"/>
  <c r="O39" i="1"/>
  <c r="O28" i="1"/>
  <c r="O29" i="1"/>
  <c r="O30" i="1"/>
  <c r="O31" i="1"/>
  <c r="O32" i="1"/>
  <c r="O33" i="1"/>
  <c r="O34" i="1"/>
  <c r="O24" i="1"/>
  <c r="O25" i="1"/>
  <c r="O26" i="1"/>
  <c r="O17" i="1"/>
  <c r="O18" i="1"/>
  <c r="O19" i="1"/>
  <c r="O20" i="1"/>
  <c r="O21" i="1"/>
  <c r="O22" i="1"/>
  <c r="O14" i="1"/>
  <c r="O15" i="1"/>
  <c r="O5" i="1"/>
  <c r="O6" i="1"/>
  <c r="O7" i="1"/>
  <c r="O8" i="1"/>
  <c r="O9" i="1"/>
  <c r="O10" i="1"/>
  <c r="O11" i="1"/>
  <c r="O12" i="1"/>
  <c r="N36" i="1"/>
  <c r="N37" i="1"/>
  <c r="N38" i="1"/>
  <c r="N39" i="1"/>
  <c r="N28" i="1"/>
  <c r="N29" i="1"/>
  <c r="N30" i="1"/>
  <c r="N31" i="1"/>
  <c r="N32" i="1"/>
  <c r="N33" i="1"/>
  <c r="N34" i="1"/>
  <c r="N24" i="1"/>
  <c r="N25" i="1"/>
  <c r="N26" i="1"/>
  <c r="N17" i="1"/>
  <c r="N18" i="1"/>
  <c r="N19" i="1"/>
  <c r="N20" i="1"/>
  <c r="N21" i="1"/>
  <c r="N22" i="1"/>
  <c r="N14" i="1"/>
  <c r="N15" i="1"/>
  <c r="N5" i="1"/>
  <c r="N6" i="1"/>
  <c r="N7" i="1"/>
  <c r="N8" i="1"/>
  <c r="N9" i="1"/>
  <c r="N10" i="1"/>
  <c r="N11" i="1"/>
  <c r="N12" i="1"/>
  <c r="L36" i="1"/>
  <c r="M36" i="1"/>
  <c r="L37" i="1"/>
  <c r="M37" i="1"/>
  <c r="L38" i="1"/>
  <c r="M38" i="1"/>
  <c r="L39" i="1"/>
  <c r="M39" i="1"/>
  <c r="L28" i="1"/>
  <c r="M28" i="1"/>
  <c r="L29" i="1"/>
  <c r="M29" i="1"/>
  <c r="L30" i="1"/>
  <c r="M30" i="1"/>
  <c r="L31" i="1"/>
  <c r="M31" i="1"/>
  <c r="L32" i="1"/>
  <c r="M32" i="1"/>
  <c r="L33" i="1"/>
  <c r="M33" i="1"/>
  <c r="L34" i="1"/>
  <c r="M34" i="1"/>
  <c r="L24" i="1"/>
  <c r="M24" i="1"/>
  <c r="L25" i="1"/>
  <c r="M25" i="1"/>
  <c r="L26" i="1"/>
  <c r="M26" i="1"/>
  <c r="L17" i="1"/>
  <c r="M17" i="1"/>
  <c r="L18" i="1"/>
  <c r="M18" i="1"/>
  <c r="L19" i="1"/>
  <c r="M19" i="1"/>
  <c r="L20" i="1"/>
  <c r="M20" i="1"/>
  <c r="L21" i="1"/>
  <c r="M21" i="1"/>
  <c r="L22" i="1"/>
  <c r="M22" i="1"/>
  <c r="L14" i="1"/>
  <c r="M14" i="1"/>
  <c r="L15" i="1"/>
  <c r="M15" i="1"/>
  <c r="L5" i="1"/>
  <c r="M5" i="1"/>
  <c r="L6" i="1"/>
  <c r="M6" i="1"/>
  <c r="L7" i="1"/>
  <c r="M7" i="1"/>
  <c r="L8" i="1"/>
  <c r="M8" i="1"/>
  <c r="L9" i="1"/>
  <c r="M9" i="1"/>
  <c r="L10" i="1"/>
  <c r="M10" i="1"/>
  <c r="L11" i="1"/>
  <c r="M11" i="1"/>
  <c r="L12" i="1"/>
  <c r="M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36" i="1"/>
  <c r="J37" i="1"/>
  <c r="J38" i="1"/>
  <c r="J39" i="1"/>
  <c r="J28" i="1"/>
  <c r="J29" i="1"/>
  <c r="J30" i="1"/>
  <c r="J31" i="1"/>
  <c r="J32" i="1"/>
  <c r="J33" i="1"/>
  <c r="J34" i="1"/>
  <c r="J24" i="1"/>
  <c r="J25" i="1"/>
  <c r="J26" i="1"/>
  <c r="J17" i="1"/>
  <c r="J18" i="1"/>
  <c r="J19" i="1"/>
  <c r="J20" i="1"/>
  <c r="J21" i="1"/>
  <c r="J22" i="1"/>
  <c r="J14" i="1"/>
  <c r="J15" i="1"/>
  <c r="J5" i="1"/>
  <c r="J6" i="1"/>
  <c r="J7" i="1"/>
  <c r="J8" i="1"/>
  <c r="J9" i="1"/>
  <c r="J10" i="1"/>
  <c r="J11" i="1"/>
  <c r="J12"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<sst xmlns="http://schemas.openxmlformats.org/spreadsheetml/2006/main" count="655" uniqueCount="265">
  <si>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</si>
  <si>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</si>
  <si>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</si>
  <si>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</si>
  <si>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</si>
  <si>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</si>
  <si>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</si>
  <si>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</si>
  <si>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</si>
  <si>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</si>
  <si>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</si>
  <si>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</si>
  <si>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</si>
  <si>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</si>
  <si>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</si>
  <si>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</si>
  <si>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</si>
  <si>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</si>
  <si>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</si>
  <si>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</si>
  <si>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</si>
  <si>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</si>
  <si>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</si>
  <si>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</si>
  <si>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</si>
  <si>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</si>
  <si>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</si>
  <si>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</si>
  <si>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</si>
  <si>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</si>
  <si>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</si>
  <si>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</si>
  <si>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</si>
  <si>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</si>
  <si>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</si>
  <si>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</si>
  <si>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</si>
  <si>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</si>
  <si>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</si>
  <si>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</si>
  <si>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</si>
  <si>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</si>
  <si>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</si>
  <si>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</si>
  <si>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</si>
  <si>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</si>
  <si>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</si>
  <si>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</si>
  <si>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</si>
  <si>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</si>
  <si>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</si>
  <si>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</si>
  <si>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</si>
  <si>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</si>
  <si>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</si>
  <si>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</si>
  <si>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</si>
  <si>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</si>
  <si>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</si>
  <si>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</si>
  <si>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</si>
  <si>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</si>
  <si>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</si>
  <si>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</si>
  <si>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</si>
  <si>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</si>
  <si>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</si>
  <si>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</si>
  <si>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</si>
  <si>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</si>
  <si>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</si>
  <si>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</si>
  <si>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</si>
  <si>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</si>
  <si>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</si>
  <si>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</si>
  <si>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</si>
  <si>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</si>
  <si>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</si>
  <si>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</si>
  <si>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</si>
  <si>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</si>
  <si>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</si>
  <si>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</si>
  <si>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</si>
  <si>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</si>
  <si>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</si>
  <si>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</si>
  <si>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</si>
  <si>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</si>
  <si>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</si>
  <si>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</si>
  <si>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</si>
  <si>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</si>
  <si>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</si>
  <si>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</si>
  <si>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</si>
  <si>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</si>
  <si>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</si>
  <si>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</si>
  <si>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</si>
  <si>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</si>
  <si>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</si>
  <si>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</si>
  <si>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</si>
  <si>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</si>
  <si>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</si>
  <si>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</si>
  <si>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</si>
  <si>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</si>
  <si>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</si>
  <si>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</si>
  <si>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</si>
  <si>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</si>
  <si>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</si>
  <si>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</si>
  <si>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</si>
  <si>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</si>
  <si>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</si>
  <si>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</si>
  <si>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</si>
  <si>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</si>
  <si>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</si>
  <si>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</si>
  <si>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</si>
  <si>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</si>
  <si>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</si>
  <si>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</si>
  <si>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</si>
  <si>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</si>
  <si>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</si>
  <si>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</si>
  <si>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</si>
  <si>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</si>
  <si>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</si>
  <si>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</si>
  <si>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</si>
  <si>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</si>
  <si>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</si>
  <si>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</si>
  <si>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</si>
  <si>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</si>
  <si>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</si>
  <si>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</si>
  <si>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</si>
  <si>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</si>
  <si>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</si>
  <si>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</si>
  <si>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</si>
  <si>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</si>
  <si>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</si>
  <si>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</si>
  <si>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</si>
  <si>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</si>
  <si>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</si>
  <si>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</si>
  <si>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</si>
  <si>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</si>
  <si>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</si>
  <si>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</si>
  <si>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</si>
  <si>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</si>
  <si>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</si>
  <si>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</si>
  <si>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</si>
  <si>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</si>
  <si>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</si>
  <si>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</si>
  <si>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</si>
  <si>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</si>
  <si>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</si>
  <si>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</si>
  <si>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</si>
  <si>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</si>
  <si>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</si>
  <si>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</si>
  <si>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</si>
  <si>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</si>
  <si>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</si>
  <si>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</si>
  <si>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</si>
  <si>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</si>
  <si>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</si>
  <si>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</si>
  <si>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</si>
  <si>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</si>
  <si>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</si>
  <si>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</si>
  <si>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</si>
  <si>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</si>
  <si>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</si>
  <si>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</si>
  <si>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</si>
  <si>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</si>
  <si>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</si>
  <si>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</si>
  <si>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</si>
  <si>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</si>
  <si>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</si>
  <si>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</si>
  <si>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</si>
  <si>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</si>
  <si>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</si>
  <si>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</si>
  <si>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</si>
  <si>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</si>
  <si>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</si>
  <si>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</si>
  <si>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</si>
  <si>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</si>
  <si>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</si>
  <si>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</si>
  <si>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</si>
  <si>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</si>
  <si>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</si>
  <si>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</si>
  <si>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</si>
  <si>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</si>
  <si>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</si>
  <si>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</si>
  <si>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</si>
  <si>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</si>
  <si>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</si>
  <si>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</si>
  <si>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</si>
  <si>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</si>
  <si>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</si>
  <si>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</si>
  <si>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</si>
  <si>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</si>
  <si>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</si>
  <si>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</si>
  <si>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</si>
  <si>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</si>
  <si>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</si>
  <si>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</si>
  <si>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</si>
  <si>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</si>
  <si>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</si>
  <si>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</si>
  <si>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</si>
  <si>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</si>
  <si>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</si>
  <si>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</si>
  <si>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</si>
  <si>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</si>
  <si>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</si>
  <si>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</si>
  <si>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</si>
  <si>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</si>
  <si>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</si>
  <si>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</si>
  <si>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</si>
  <si>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</si>
  <si>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</si>
  <si>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</si>
  <si>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</si>
  <si>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</si>
  <si>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 † Taken from Civic Census (every April); The monthly data between Aprils are estimates only. There was no Civic Census in 2020, the April 2022 and April 2023 values were generated from our population model (also published in our Spring 2023 Calgary and Region Economic Outlook).</t>
  </si>
  <si>
    <t>Note 5. The difference between February 2023 and March 2023 comes from the addition of petroleum products (NAICS code 412). In February 2023, oilseeds and grains (NAICS code 41112) were added.</t>
  </si>
  <si>
    <r>
      <t xml:space="preserve">  Wholesale Sales - Alberta, seasonally adjusted ($billions) </t>
    </r>
    <r>
      <rPr>
        <vertAlign val="superscript"/>
        <sz val="10"/>
        <color theme="1"/>
        <rFont val="Arial"/>
        <family val="2"/>
      </rPr>
      <t>Note 5</t>
    </r>
  </si>
  <si>
    <r>
      <t xml:space="preserve">  City of Calgary Total Value of Building Permits ($millions) </t>
    </r>
    <r>
      <rPr>
        <vertAlign val="superscript"/>
        <sz val="10"/>
        <color theme="1"/>
        <rFont val="Arial"/>
        <family val="2"/>
      </rPr>
      <t>Note 6</t>
    </r>
  </si>
  <si>
    <t>September 2023</t>
  </si>
  <si>
    <t xml:space="preserve">Note 6. The total values of building permits for 2021 annual, 2022 annual and 2022 monthly were updated to reflect the data revision provided by Business Planning &amp; Performance Measurement, The City of Calgary as of October 3, 2023. </t>
  </si>
  <si>
    <t>Updated by Corporate Economics on October 17,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</si>
</sst>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3">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5" borderId="0" xfId="0" applyFont="1" applyFill="1" applyAlignment="1">
      <alignment vertical="top"/>
    </xf>
    <xf numFmtId="0" fontId="27" fillId="5" borderId="0" xfId="0" applyFont="1" applyFill="1" applyAlignment="1">
      <alignment vertical="center"/>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6" fillId="5" borderId="0" xfId="0" applyFont="1" applyFill="1"/>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49" fontId="8" fillId="5" borderId="0" xfId="0" applyNumberFormat="1" applyFont="1" applyFill="1" applyAlignment="1">
      <alignment horizontal="left"/>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3" fontId="27" fillId="5" borderId="0" xfId="0" applyNumberFormat="1" applyFont="1" applyFill="1"/>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3" fontId="10" fillId="9" borderId="2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37" fillId="5"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0" fontId="37" fillId="5" borderId="0" xfId="0" applyFont="1" applyFill="1" applyAlignment="1">
      <alignment horizontal="left" vertical="center" wrapText="1"/>
    </xf>
    <xf numFmtId="167" fontId="27" fillId="5" borderId="0" xfId="0"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0" fontId="37" fillId="5" borderId="0" xfId="0" applyFont="1" applyFill="1" applyAlignment="1">
      <alignment horizontal="left" vertical="center" wrapText="1"/>
    </xf>
    <xf numFmtId="0" fontId="26" fillId="0" borderId="2" xfId="0" applyFont="1" applyFill="1" applyBorder="1" applyAlignment="1">
      <alignment horizontal="left" wrapText="1"/>
    </xf>
    <xf numFmtId="0" fontId="26" fillId="0" borderId="3" xfId="0" applyFont="1" applyFill="1" applyBorder="1" applyAlignment="1">
      <alignment horizontal="left" wrapText="1"/>
    </xf>
    <xf numFmtId="0" fontId="26" fillId="0" borderId="16" xfId="0" applyFont="1" applyFill="1" applyBorder="1" applyAlignment="1">
      <alignment horizontal="left"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0" xfId="0" applyFont="1" applyFill="1" applyBorder="1" applyAlignment="1">
      <alignment horizontal="left" vertical="center"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D59"/>
  <sheetViews>
    <sheetView tabSelected="1" topLeftCell="E1" zoomScale="85" zoomScaleNormal="85" workbookViewId="0">
      <selection activeCell="AC1" sqref="AC1"/>
    </sheetView>
  </sheetViews>
  <sheetFormatPr defaultColWidth="9.140625"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7.5703125" style="110" customWidth="1"/>
    <col min="9" max="29" width="7.85546875" style="110" customWidth="1"/>
    <col min="30" max="67" width="9.140625" style="13" customWidth="1"/>
    <col min="68" max="16384" width="9.140625" style="13"/>
  </cols>
  <sheetData>
    <row r="1" spans="1:30" ht="27" customHeight="1" x14ac:dyDescent="0.3">
      <c r="A1" s="1"/>
      <c r="B1" s="2"/>
      <c r="C1" s="3"/>
      <c r="D1" s="3"/>
      <c r="E1" s="171" t="s">
        <v>262</v>
      </c>
      <c r="F1" s="95"/>
      <c r="G1" s="95"/>
      <c r="H1" s="95"/>
      <c r="I1" s="95"/>
      <c r="J1" s="95"/>
      <c r="K1" s="95"/>
      <c r="L1" s="95"/>
      <c r="M1" s="95"/>
      <c r="N1" s="95"/>
      <c r="O1" s="95"/>
      <c r="P1" s="95"/>
      <c r="Q1" s="95"/>
      <c r="R1" s="95"/>
      <c r="S1" s="95"/>
      <c r="T1" s="95"/>
      <c r="U1" s="95"/>
      <c r="V1" s="95"/>
      <c r="W1" s="95"/>
      <c r="X1" s="95"/>
      <c r="Y1" s="95"/>
      <c r="Z1" s="95"/>
      <c r="AA1" s="95"/>
      <c r="AB1" s="95"/>
      <c r="AC1" s="95"/>
      <c r="AD1" s="8"/>
    </row>
    <row r="2" spans="1:30" ht="33.75" customHeight="1" thickBot="1" x14ac:dyDescent="0.25">
      <c r="A2" s="1"/>
      <c r="B2" s="2"/>
      <c r="C2" s="3"/>
      <c r="D2" s="3"/>
      <c r="E2" s="53" t="s">
        <v>0</v>
      </c>
      <c r="F2" s="95"/>
      <c r="G2" s="96"/>
      <c r="H2" s="96"/>
      <c r="I2" s="154"/>
      <c r="J2" s="154"/>
      <c r="K2" s="154"/>
      <c r="L2" s="154"/>
      <c r="M2" s="154"/>
      <c r="N2" s="154"/>
      <c r="O2" s="154"/>
      <c r="P2" s="154"/>
      <c r="Q2" s="154"/>
      <c r="R2" s="154"/>
      <c r="S2" s="154"/>
      <c r="T2" s="154"/>
      <c r="U2" s="154"/>
      <c r="V2" s="154"/>
      <c r="W2" s="154"/>
      <c r="X2" s="154"/>
      <c r="Y2" s="154"/>
      <c r="Z2" s="154"/>
      <c r="AA2" s="154"/>
      <c r="AB2" s="154"/>
      <c r="AC2" s="154" t="s">
        <v>264</v>
      </c>
      <c r="AD2" s="8"/>
    </row>
    <row r="3" spans="1:30" s="248" customFormat="1" ht="23.25" thickBot="1" x14ac:dyDescent="0.3">
      <c r="A3" s="4"/>
      <c r="B3" s="5" t="s">
        <v>1</v>
      </c>
      <c r="C3" s="6" t="s">
        <v>2</v>
      </c>
      <c r="D3" s="7" t="s">
        <v>3</v>
      </c>
      <c r="E3" s="55" t="s">
        <v>4</v>
      </c>
      <c r="F3" s="172">
        <v>2020</v>
      </c>
      <c r="G3" s="149">
        <v>2021</v>
      </c>
      <c r="H3" s="150">
        <v>2022</v>
      </c>
      <c r="I3" s="151">
        <v>44562</v>
      </c>
      <c r="J3" s="152">
        <v>44593</v>
      </c>
      <c r="K3" s="152">
        <v>44621</v>
      </c>
      <c r="L3" s="152">
        <v>44652</v>
      </c>
      <c r="M3" s="152">
        <v>44682</v>
      </c>
      <c r="N3" s="152">
        <v>44713</v>
      </c>
      <c r="O3" s="152">
        <v>44743</v>
      </c>
      <c r="P3" s="152">
        <v>44774</v>
      </c>
      <c r="Q3" s="152">
        <v>44805</v>
      </c>
      <c r="R3" s="152">
        <v>44835</v>
      </c>
      <c r="S3" s="152">
        <v>44866</v>
      </c>
      <c r="T3" s="152">
        <v>44896</v>
      </c>
      <c r="U3" s="151">
        <v>44927</v>
      </c>
      <c r="V3" s="152">
        <v>44958</v>
      </c>
      <c r="W3" s="152">
        <v>44986</v>
      </c>
      <c r="X3" s="152">
        <v>45017</v>
      </c>
      <c r="Y3" s="152">
        <v>45047</v>
      </c>
      <c r="Z3" s="152">
        <v>45078</v>
      </c>
      <c r="AA3" s="152">
        <v>45108</v>
      </c>
      <c r="AB3" s="152">
        <v>45139</v>
      </c>
      <c r="AC3" s="153">
        <v>45170</v>
      </c>
      <c r="AD3" s="54"/>
    </row>
    <row r="4" spans="1:30" s="249" customFormat="1" ht="13.5" customHeight="1" thickBot="1" x14ac:dyDescent="0.25">
      <c r="A4" s="56"/>
      <c r="B4" s="57" t="s">
        <v>5</v>
      </c>
      <c r="C4" s="58"/>
      <c r="D4" s="59"/>
      <c r="E4" s="256" t="s">
        <v>5</v>
      </c>
      <c r="F4" s="257"/>
      <c r="G4" s="257"/>
      <c r="H4" s="258"/>
      <c r="I4" s="259"/>
      <c r="J4" s="259"/>
      <c r="K4" s="259"/>
      <c r="L4" s="259"/>
      <c r="M4" s="259"/>
      <c r="N4" s="259"/>
      <c r="O4" s="259"/>
      <c r="P4" s="259"/>
      <c r="Q4" s="259"/>
      <c r="R4" s="259"/>
      <c r="S4" s="259"/>
      <c r="T4" s="259"/>
      <c r="U4" s="259"/>
      <c r="V4" s="259"/>
      <c r="W4" s="259"/>
      <c r="X4" s="259"/>
      <c r="Y4" s="259"/>
      <c r="Z4" s="259"/>
      <c r="AA4" s="259"/>
      <c r="AB4" s="259"/>
      <c r="AC4" s="260"/>
      <c r="AD4" s="60"/>
    </row>
    <row r="5" spans="1:30" s="249" customFormat="1" ht="16.5" customHeight="1" x14ac:dyDescent="0.2">
      <c r="A5" s="111">
        <v>1</v>
      </c>
      <c r="B5" s="112" t="s">
        <v>6</v>
      </c>
      <c r="C5" s="113" t="s">
        <v>7</v>
      </c>
      <c r="D5" s="114"/>
      <c r="E5" s="123" t="s">
        <v>230</v>
      </c>
      <c r="F5" s="115">
        <f>'dXdata - Annual'!G16/100</f>
        <v>0.11599999999999999</v>
      </c>
      <c r="G5" s="115">
        <f>'dXdata - Annual'!H16/100</f>
        <v>0.09</v>
      </c>
      <c r="H5" s="247">
        <f>'dXdata - Annual'!I16/100</f>
        <v>0.06</v>
      </c>
      <c r="I5" s="116">
        <f>'dXdata - Monthly'!BN16/100</f>
        <v>7.5999999999999998E-2</v>
      </c>
      <c r="J5" s="117">
        <f>'dXdata - Monthly'!BO16/100</f>
        <v>7.400000000000001E-2</v>
      </c>
      <c r="K5" s="117">
        <f>'dXdata - Monthly'!BP16/100</f>
        <v>7.4999999999999997E-2</v>
      </c>
      <c r="L5" s="117">
        <f>'dXdata - Monthly'!BQ16/100</f>
        <v>7.0000000000000007E-2</v>
      </c>
      <c r="M5" s="117">
        <f>'dXdata - Monthly'!BR16/100</f>
        <v>6.4000000000000001E-2</v>
      </c>
      <c r="N5" s="117">
        <f>'dXdata - Monthly'!BS16/100</f>
        <v>5.4000000000000006E-2</v>
      </c>
      <c r="O5" s="117">
        <f>'dXdata - Monthly'!BT16/100</f>
        <v>5.0999999999999997E-2</v>
      </c>
      <c r="P5" s="117">
        <f>'dXdata - Monthly'!BU16/100</f>
        <v>5.4000000000000006E-2</v>
      </c>
      <c r="Q5" s="117">
        <f>'dXdata - Monthly'!BV16/100</f>
        <v>5.5999999999999994E-2</v>
      </c>
      <c r="R5" s="117">
        <f>'dXdata - Monthly'!BW16/100</f>
        <v>5.7000000000000002E-2</v>
      </c>
      <c r="S5" s="117">
        <f>'dXdata - Monthly'!BX16/100</f>
        <v>5.5E-2</v>
      </c>
      <c r="T5" s="117">
        <f>'dXdata - Monthly'!BY16/100</f>
        <v>5.7000000000000002E-2</v>
      </c>
      <c r="U5" s="116">
        <f>'dXdata - Monthly'!BZ16/100</f>
        <v>6.4000000000000001E-2</v>
      </c>
      <c r="V5" s="117">
        <f>'dXdata - Monthly'!CA16/100</f>
        <v>6.7000000000000004E-2</v>
      </c>
      <c r="W5" s="117">
        <f>'dXdata - Monthly'!CB16/100</f>
        <v>7.0000000000000007E-2</v>
      </c>
      <c r="X5" s="117">
        <f>'dXdata - Monthly'!CC16/100</f>
        <v>6.4000000000000001E-2</v>
      </c>
      <c r="Y5" s="117">
        <f>'dXdata - Monthly'!CD16/100</f>
        <v>0.06</v>
      </c>
      <c r="Z5" s="117">
        <f>'dXdata - Monthly'!CE16/100</f>
        <v>5.7999999999999996E-2</v>
      </c>
      <c r="AA5" s="117">
        <f>'dXdata - Monthly'!CF16/100</f>
        <v>6.0999999999999999E-2</v>
      </c>
      <c r="AB5" s="117">
        <f>'dXdata - Monthly'!CG16/100</f>
        <v>0.06</v>
      </c>
      <c r="AC5" s="201">
        <f>'dXdata - Monthly'!CH16/100</f>
        <v>0.06</v>
      </c>
      <c r="AD5" s="60"/>
    </row>
    <row r="6" spans="1:30" s="249" customFormat="1" ht="16.5" customHeight="1" x14ac:dyDescent="0.2">
      <c r="A6" s="62">
        <v>2</v>
      </c>
      <c r="B6" s="63" t="s">
        <v>8</v>
      </c>
      <c r="C6" s="64" t="s">
        <v>9</v>
      </c>
      <c r="D6" s="65"/>
      <c r="E6" s="77" t="s">
        <v>248</v>
      </c>
      <c r="F6" s="98">
        <f>'dXdata - Annual'!G17/100</f>
        <v>9.6999999999999989E-2</v>
      </c>
      <c r="G6" s="98">
        <f>'dXdata - Annual'!H17/100</f>
        <v>7.4999999999999997E-2</v>
      </c>
      <c r="H6" s="98">
        <f>'dXdata - Annual'!I17/100</f>
        <v>5.2999999999999999E-2</v>
      </c>
      <c r="I6" s="99">
        <f>'dXdata - Monthly'!BN17/100</f>
        <v>0.06</v>
      </c>
      <c r="J6" s="100">
        <f>'dXdata - Monthly'!BO17/100</f>
        <v>0.06</v>
      </c>
      <c r="K6" s="100">
        <f>'dXdata - Monthly'!BP17/100</f>
        <v>6.0999999999999999E-2</v>
      </c>
      <c r="L6" s="100">
        <f>'dXdata - Monthly'!BQ17/100</f>
        <v>5.5999999999999994E-2</v>
      </c>
      <c r="M6" s="100">
        <f>'dXdata - Monthly'!BR17/100</f>
        <v>5.4000000000000006E-2</v>
      </c>
      <c r="N6" s="100">
        <f>'dXdata - Monthly'!BS17/100</f>
        <v>5.0999999999999997E-2</v>
      </c>
      <c r="O6" s="100">
        <f>'dXdata - Monthly'!BT17/100</f>
        <v>0.05</v>
      </c>
      <c r="P6" s="100">
        <f>'dXdata - Monthly'!BU17/100</f>
        <v>5.2999999999999999E-2</v>
      </c>
      <c r="Q6" s="100">
        <f>'dXdata - Monthly'!BV17/100</f>
        <v>5.2999999999999999E-2</v>
      </c>
      <c r="R6" s="100">
        <f>'dXdata - Monthly'!BW17/100</f>
        <v>5.0999999999999997E-2</v>
      </c>
      <c r="S6" s="100">
        <f>'dXdata - Monthly'!BX17/100</f>
        <v>4.7E-2</v>
      </c>
      <c r="T6" s="100">
        <f>'dXdata - Monthly'!BY17/100</f>
        <v>4.5999999999999999E-2</v>
      </c>
      <c r="U6" s="99">
        <f>'dXdata - Monthly'!BZ17/100</f>
        <v>4.9000000000000002E-2</v>
      </c>
      <c r="V6" s="100">
        <f>'dXdata - Monthly'!CA17/100</f>
        <v>5.0999999999999997E-2</v>
      </c>
      <c r="W6" s="100">
        <f>'dXdata - Monthly'!CB17/100</f>
        <v>5.4000000000000006E-2</v>
      </c>
      <c r="X6" s="100">
        <f>'dXdata - Monthly'!CC17/100</f>
        <v>5.2999999999999999E-2</v>
      </c>
      <c r="Y6" s="100">
        <f>'dXdata - Monthly'!CD17/100</f>
        <v>5.2999999999999999E-2</v>
      </c>
      <c r="Z6" s="100">
        <f>'dXdata - Monthly'!CE17/100</f>
        <v>5.2000000000000005E-2</v>
      </c>
      <c r="AA6" s="100">
        <f>'dXdata - Monthly'!CF17/100</f>
        <v>5.4000000000000006E-2</v>
      </c>
      <c r="AB6" s="100">
        <f>'dXdata - Monthly'!CG17/100</f>
        <v>5.7999999999999996E-2</v>
      </c>
      <c r="AC6" s="202">
        <f>'dXdata - Monthly'!CH17/100</f>
        <v>5.7999999999999996E-2</v>
      </c>
      <c r="AD6" s="60"/>
    </row>
    <row r="7" spans="1:30" s="249" customFormat="1" ht="16.5" customHeight="1" x14ac:dyDescent="0.2">
      <c r="A7" s="111">
        <v>3</v>
      </c>
      <c r="B7" s="112" t="s">
        <v>10</v>
      </c>
      <c r="C7" s="113" t="s">
        <v>11</v>
      </c>
      <c r="D7" s="114"/>
      <c r="E7" s="123" t="s">
        <v>231</v>
      </c>
      <c r="F7" s="118">
        <f>'dXdata - Annual'!G18</f>
        <v>835.6</v>
      </c>
      <c r="G7" s="118">
        <f>'dXdata - Annual'!H18</f>
        <v>870.1</v>
      </c>
      <c r="H7" s="118">
        <f>'dXdata - Annual'!I18</f>
        <v>933.9</v>
      </c>
      <c r="I7" s="118">
        <f>'dXdata - Monthly'!BN18</f>
        <v>886.2</v>
      </c>
      <c r="J7" s="241">
        <f>'dXdata - Monthly'!BO18</f>
        <v>894.7</v>
      </c>
      <c r="K7" s="241">
        <f>'dXdata - Monthly'!BP18</f>
        <v>895.4</v>
      </c>
      <c r="L7" s="241">
        <f>'dXdata - Monthly'!BQ18</f>
        <v>907.6</v>
      </c>
      <c r="M7" s="241">
        <f>'dXdata - Monthly'!BR18</f>
        <v>918.8</v>
      </c>
      <c r="N7" s="241">
        <f>'dXdata - Monthly'!BS18</f>
        <v>938.7</v>
      </c>
      <c r="O7" s="241">
        <f>'dXdata - Monthly'!BT18</f>
        <v>957.1</v>
      </c>
      <c r="P7" s="241">
        <f>'dXdata - Monthly'!BU18</f>
        <v>963.8</v>
      </c>
      <c r="Q7" s="241">
        <f>'dXdata - Monthly'!BV18</f>
        <v>961</v>
      </c>
      <c r="R7" s="241">
        <f>'dXdata - Monthly'!BW18</f>
        <v>955.1</v>
      </c>
      <c r="S7" s="241">
        <f>'dXdata - Monthly'!BX18</f>
        <v>950.7</v>
      </c>
      <c r="T7" s="241">
        <f>'dXdata - Monthly'!BY18</f>
        <v>940.4</v>
      </c>
      <c r="U7" s="118">
        <f>'dXdata - Monthly'!BZ18</f>
        <v>923.5</v>
      </c>
      <c r="V7" s="241">
        <f>'dXdata - Monthly'!CA18</f>
        <v>914.3</v>
      </c>
      <c r="W7" s="241">
        <f>'dXdata - Monthly'!CB18</f>
        <v>916.3</v>
      </c>
      <c r="X7" s="241">
        <f>'dXdata - Monthly'!CC18</f>
        <v>931.9</v>
      </c>
      <c r="Y7" s="241">
        <f>'dXdata - Monthly'!CD18</f>
        <v>946.9</v>
      </c>
      <c r="Z7" s="241">
        <f>'dXdata - Monthly'!CE18</f>
        <v>966</v>
      </c>
      <c r="AA7" s="241">
        <f>'dXdata - Monthly'!CF18</f>
        <v>977.5</v>
      </c>
      <c r="AB7" s="241">
        <f>'dXdata - Monthly'!CG18</f>
        <v>990.7</v>
      </c>
      <c r="AC7" s="242">
        <f>'dXdata - Monthly'!CH18</f>
        <v>983.4</v>
      </c>
      <c r="AD7" s="60"/>
    </row>
    <row r="8" spans="1:30" s="250" customFormat="1" ht="31.5" customHeight="1" x14ac:dyDescent="0.2">
      <c r="A8" s="62">
        <v>4</v>
      </c>
      <c r="B8" s="66" t="s">
        <v>12</v>
      </c>
      <c r="C8" s="66" t="s">
        <v>13</v>
      </c>
      <c r="D8" s="67"/>
      <c r="E8" s="77" t="s">
        <v>232</v>
      </c>
      <c r="F8" s="101">
        <f>'dXdata - Annual'!G19</f>
        <v>81002.5</v>
      </c>
      <c r="G8" s="101">
        <f>'dXdata - Annual'!H19</f>
        <v>163443.33333333334</v>
      </c>
      <c r="H8" s="101">
        <f>'dXdata - Annual'!I19</f>
        <v>52986.666666666664</v>
      </c>
      <c r="I8" s="218">
        <f>'dXdata - Monthly'!BN19</f>
        <v>68690</v>
      </c>
      <c r="J8" s="219">
        <f>'dXdata - Monthly'!BO19</f>
        <v>63510</v>
      </c>
      <c r="K8" s="219">
        <f>'dXdata - Monthly'!BP19</f>
        <v>58700</v>
      </c>
      <c r="L8" s="219">
        <f>'dXdata - Monthly'!BQ19</f>
        <v>55410</v>
      </c>
      <c r="M8" s="219">
        <f>'dXdata - Monthly'!BR19</f>
        <v>52820</v>
      </c>
      <c r="N8" s="219">
        <f>'dXdata - Monthly'!BS19</f>
        <v>52320</v>
      </c>
      <c r="O8" s="219">
        <f>'dXdata - Monthly'!BT19</f>
        <v>50610</v>
      </c>
      <c r="P8" s="219">
        <f>'dXdata - Monthly'!BU19</f>
        <v>50330</v>
      </c>
      <c r="Q8" s="219">
        <f>'dXdata - Monthly'!BV19</f>
        <v>47810</v>
      </c>
      <c r="R8" s="219">
        <f>'dXdata - Monthly'!BW19</f>
        <v>46690</v>
      </c>
      <c r="S8" s="219">
        <f>'dXdata - Monthly'!BX19</f>
        <v>44960</v>
      </c>
      <c r="T8" s="219">
        <f>'dXdata - Monthly'!BY19</f>
        <v>43990</v>
      </c>
      <c r="U8" s="218">
        <f>'dXdata - Monthly'!BZ19</f>
        <v>42280</v>
      </c>
      <c r="V8" s="219">
        <f>'dXdata - Monthly'!CA19</f>
        <v>41010</v>
      </c>
      <c r="W8" s="219">
        <f>'dXdata - Monthly'!CB19</f>
        <v>40540</v>
      </c>
      <c r="X8" s="219">
        <f>'dXdata - Monthly'!CC19</f>
        <v>40510</v>
      </c>
      <c r="Y8" s="219">
        <f>'dXdata - Monthly'!CD19</f>
        <v>41630</v>
      </c>
      <c r="Z8" s="219">
        <f>'dXdata - Monthly'!CE19</f>
        <v>42580</v>
      </c>
      <c r="AA8" s="219">
        <f>'dXdata - Monthly'!CF19</f>
        <v>43170</v>
      </c>
      <c r="AB8" s="219" t="e">
        <f>'dXdata - Monthly'!CG19</f>
        <v>#N/A</v>
      </c>
      <c r="AC8" s="220" t="e">
        <f>'dXdata - Monthly'!CH19</f>
        <v>#N/A</v>
      </c>
      <c r="AD8" s="68"/>
    </row>
    <row r="9" spans="1:30" s="249" customFormat="1" ht="16.5" customHeight="1" x14ac:dyDescent="0.2">
      <c r="A9" s="111">
        <v>5</v>
      </c>
      <c r="B9" s="112" t="s">
        <v>14</v>
      </c>
      <c r="C9" s="113" t="s">
        <v>15</v>
      </c>
      <c r="D9" s="114"/>
      <c r="E9" s="123" t="s">
        <v>233</v>
      </c>
      <c r="F9" s="115">
        <f>'dXdata - Annual'!G20/100</f>
        <v>0.59260412229249271</v>
      </c>
      <c r="G9" s="115">
        <f>'dXdata - Annual'!H20/100</f>
        <v>1.0177566536012264</v>
      </c>
      <c r="H9" s="115">
        <f>'dXdata - Annual'!I20/100</f>
        <v>-0.67581016866192156</v>
      </c>
      <c r="I9" s="221">
        <f>'dXdata - Monthly'!BN20/100</f>
        <v>-0.66848455598455603</v>
      </c>
      <c r="J9" s="222">
        <f>'dXdata - Monthly'!BO20/100</f>
        <v>-0.69150434740370126</v>
      </c>
      <c r="K9" s="222">
        <f>'dXdata - Monthly'!BP20/100</f>
        <v>-0.70258904595429916</v>
      </c>
      <c r="L9" s="222">
        <f>'dXdata - Monthly'!BQ20/100</f>
        <v>-0.72180941861632686</v>
      </c>
      <c r="M9" s="222">
        <f>'dXdata - Monthly'!BR20/100</f>
        <v>-0.74273050508986416</v>
      </c>
      <c r="N9" s="222">
        <f>'dXdata - Monthly'!BS20/100</f>
        <v>-0.72457359444093494</v>
      </c>
      <c r="O9" s="222">
        <f>'dXdata - Monthly'!BT20/100</f>
        <v>-0.72621044089802533</v>
      </c>
      <c r="P9" s="222">
        <f>'dXdata - Monthly'!BU20/100</f>
        <v>-0.72060619518152547</v>
      </c>
      <c r="Q9" s="222">
        <f>'dXdata - Monthly'!BV20/100</f>
        <v>-0.68314666313208305</v>
      </c>
      <c r="R9" s="222">
        <f>'dXdata - Monthly'!BW20/100</f>
        <v>-0.45684039087947881</v>
      </c>
      <c r="S9" s="222">
        <f>'dXdata - Monthly'!BX20/100</f>
        <v>-0.44037839183470256</v>
      </c>
      <c r="T9" s="222">
        <f>'dXdata - Monthly'!BY20/100</f>
        <v>-0.40754208754208754</v>
      </c>
      <c r="U9" s="221">
        <f>'dXdata - Monthly'!BZ20/100</f>
        <v>-0.38448100160139753</v>
      </c>
      <c r="V9" s="222">
        <f>'dXdata - Monthly'!CA20/100</f>
        <v>-0.35427491733585259</v>
      </c>
      <c r="W9" s="222">
        <f>'dXdata - Monthly'!CB20/100</f>
        <v>-0.30936967632027257</v>
      </c>
      <c r="X9" s="222">
        <f>'dXdata - Monthly'!CC20/100</f>
        <v>-0.26890452986825486</v>
      </c>
      <c r="Y9" s="222">
        <f>'dXdata - Monthly'!CD20/100</f>
        <v>-0.21185157137447941</v>
      </c>
      <c r="Z9" s="222">
        <f>'dXdata - Monthly'!CE20/100</f>
        <v>-0.1861620795107034</v>
      </c>
      <c r="AA9" s="222">
        <f>'dXdata - Monthly'!CF20/100</f>
        <v>-0.14700652045050389</v>
      </c>
      <c r="AB9" s="222" t="e">
        <f>'dXdata - Monthly'!CG20/100</f>
        <v>#N/A</v>
      </c>
      <c r="AC9" s="223" t="e">
        <f>'dXdata - Monthly'!CH20/100</f>
        <v>#N/A</v>
      </c>
      <c r="AD9" s="60"/>
    </row>
    <row r="10" spans="1:30" s="249" customFormat="1" ht="31.5" customHeight="1" x14ac:dyDescent="0.2">
      <c r="A10" s="62">
        <v>6</v>
      </c>
      <c r="B10" s="63" t="s">
        <v>16</v>
      </c>
      <c r="C10" s="64" t="s">
        <v>13</v>
      </c>
      <c r="D10" s="65"/>
      <c r="E10" s="77" t="s">
        <v>234</v>
      </c>
      <c r="F10" s="101">
        <f>'dXdata - Annual'!G21</f>
        <v>27410.833333333332</v>
      </c>
      <c r="G10" s="101">
        <f>'dXdata - Annual'!H21</f>
        <v>56817.5</v>
      </c>
      <c r="H10" s="101">
        <f>'dXdata - Annual'!I21</f>
        <v>16504.166666666668</v>
      </c>
      <c r="I10" s="218">
        <f>'dXdata - Monthly'!BN21</f>
        <v>22420</v>
      </c>
      <c r="J10" s="219">
        <f>'dXdata - Monthly'!BO21</f>
        <v>19640</v>
      </c>
      <c r="K10" s="219">
        <f>'dXdata - Monthly'!BP21</f>
        <v>18180</v>
      </c>
      <c r="L10" s="219">
        <f>'dXdata - Monthly'!BQ21</f>
        <v>16740</v>
      </c>
      <c r="M10" s="219">
        <f>'dXdata - Monthly'!BR21</f>
        <v>16680</v>
      </c>
      <c r="N10" s="219">
        <f>'dXdata - Monthly'!BS21</f>
        <v>16040</v>
      </c>
      <c r="O10" s="219">
        <f>'dXdata - Monthly'!BT21</f>
        <v>15480</v>
      </c>
      <c r="P10" s="219">
        <f>'dXdata - Monthly'!BU21</f>
        <v>15160</v>
      </c>
      <c r="Q10" s="219">
        <f>'dXdata - Monthly'!BV21</f>
        <v>14780</v>
      </c>
      <c r="R10" s="219">
        <f>'dXdata - Monthly'!BW21</f>
        <v>14530</v>
      </c>
      <c r="S10" s="219">
        <f>'dXdata - Monthly'!BX21</f>
        <v>14280</v>
      </c>
      <c r="T10" s="219">
        <f>'dXdata - Monthly'!BY21</f>
        <v>14120</v>
      </c>
      <c r="U10" s="218">
        <f>'dXdata - Monthly'!BZ21</f>
        <v>13090</v>
      </c>
      <c r="V10" s="219">
        <f>'dXdata - Monthly'!CA21</f>
        <v>12870</v>
      </c>
      <c r="W10" s="219">
        <f>'dXdata - Monthly'!CB21</f>
        <v>12750</v>
      </c>
      <c r="X10" s="219">
        <f>'dXdata - Monthly'!CC21</f>
        <v>12770</v>
      </c>
      <c r="Y10" s="219">
        <f>'dXdata - Monthly'!CD21</f>
        <v>13180</v>
      </c>
      <c r="Z10" s="219">
        <f>'dXdata - Monthly'!CE21</f>
        <v>13430</v>
      </c>
      <c r="AA10" s="219">
        <f>'dXdata - Monthly'!CF21</f>
        <v>13440</v>
      </c>
      <c r="AB10" s="219" t="e">
        <f>'dXdata - Monthly'!CG21</f>
        <v>#N/A</v>
      </c>
      <c r="AC10" s="220" t="e">
        <f>'dXdata - Monthly'!CH21</f>
        <v>#N/A</v>
      </c>
      <c r="AD10" s="60"/>
    </row>
    <row r="11" spans="1:30" s="251" customFormat="1" ht="16.5" customHeight="1" x14ac:dyDescent="0.2">
      <c r="A11" s="111">
        <v>7</v>
      </c>
      <c r="B11" s="112" t="s">
        <v>17</v>
      </c>
      <c r="C11" s="113" t="s">
        <v>15</v>
      </c>
      <c r="D11" s="114"/>
      <c r="E11" s="123" t="s">
        <v>233</v>
      </c>
      <c r="F11" s="115">
        <f>'dXdata - Annual'!G22/100</f>
        <v>0.7030651340996168</v>
      </c>
      <c r="G11" s="115">
        <f>'dXdata - Annual'!H22/100</f>
        <v>1.072811844465388</v>
      </c>
      <c r="H11" s="115">
        <f>'dXdata - Annual'!I22/100</f>
        <v>-0.70952318094483802</v>
      </c>
      <c r="I11" s="221">
        <f>'dXdata - Monthly'!BN22/100</f>
        <v>-0.69114203058272494</v>
      </c>
      <c r="J11" s="222">
        <f>'dXdata - Monthly'!BO22/100</f>
        <v>-0.72771384999306798</v>
      </c>
      <c r="K11" s="222">
        <f>'dXdata - Monthly'!BP22/100</f>
        <v>-0.73713128976286868</v>
      </c>
      <c r="L11" s="222">
        <f>'dXdata - Monthly'!BQ22/100</f>
        <v>-0.76089130124267967</v>
      </c>
      <c r="M11" s="222">
        <f>'dXdata - Monthly'!BR22/100</f>
        <v>-0.77343113284433584</v>
      </c>
      <c r="N11" s="222">
        <f>'dXdata - Monthly'!BS22/100</f>
        <v>-0.75810586638516053</v>
      </c>
      <c r="O11" s="222">
        <f>'dXdata - Monthly'!BT22/100</f>
        <v>-0.75164447296646886</v>
      </c>
      <c r="P11" s="222">
        <f>'dXdata - Monthly'!BU22/100</f>
        <v>-0.75317486160859659</v>
      </c>
      <c r="Q11" s="222">
        <f>'dXdata - Monthly'!BV22/100</f>
        <v>-0.72342814371257491</v>
      </c>
      <c r="R11" s="222">
        <f>'dXdata - Monthly'!BW22/100</f>
        <v>-0.49965564738292012</v>
      </c>
      <c r="S11" s="222">
        <f>'dXdata - Monthly'!BX22/100</f>
        <v>-0.47499999999999998</v>
      </c>
      <c r="T11" s="222">
        <f>'dXdata - Monthly'!BY22/100</f>
        <v>-0.42508143322475567</v>
      </c>
      <c r="U11" s="221">
        <f>'dXdata - Monthly'!BZ22/100</f>
        <v>-0.41614629794826052</v>
      </c>
      <c r="V11" s="222">
        <f>'dXdata - Monthly'!CA22/100</f>
        <v>-0.34470468431771889</v>
      </c>
      <c r="W11" s="222">
        <f>'dXdata - Monthly'!CB22/100</f>
        <v>-0.29867986798679869</v>
      </c>
      <c r="X11" s="222">
        <f>'dXdata - Monthly'!CC22/100</f>
        <v>-0.23715651135005977</v>
      </c>
      <c r="Y11" s="222">
        <f>'dXdata - Monthly'!CD22/100</f>
        <v>-0.20983213429256597</v>
      </c>
      <c r="Z11" s="222">
        <f>'dXdata - Monthly'!CE22/100</f>
        <v>-0.16271820448877805</v>
      </c>
      <c r="AA11" s="222">
        <f>'dXdata - Monthly'!CF22/100</f>
        <v>-0.13178294573643412</v>
      </c>
      <c r="AB11" s="222" t="e">
        <f>'dXdata - Monthly'!CG22/100</f>
        <v>#N/A</v>
      </c>
      <c r="AC11" s="223" t="e">
        <f>'dXdata - Monthly'!CH22/100</f>
        <v>#N/A</v>
      </c>
      <c r="AD11" s="69"/>
    </row>
    <row r="12" spans="1:30" s="249" customFormat="1" ht="16.5" customHeight="1" thickBot="1" x14ac:dyDescent="0.25">
      <c r="A12" s="62">
        <v>8</v>
      </c>
      <c r="B12" s="70" t="s">
        <v>18</v>
      </c>
      <c r="C12" s="71" t="s">
        <v>11</v>
      </c>
      <c r="D12" s="72"/>
      <c r="E12" s="199" t="s">
        <v>235</v>
      </c>
      <c r="F12" s="102">
        <f>'dXdata - Annual'!G29</f>
        <v>1307</v>
      </c>
      <c r="G12" s="102">
        <f>'dXdata - Annual'!H29</f>
        <v>1321.6</v>
      </c>
      <c r="H12" s="102">
        <f>'dXdata - Annual'!I29</f>
        <v>1348.6</v>
      </c>
      <c r="I12" s="224">
        <f>'dXdata - Monthly'!BN29</f>
        <v>1341.85</v>
      </c>
      <c r="J12" s="225">
        <f>'dXdata - Monthly'!BO29</f>
        <v>1344.1</v>
      </c>
      <c r="K12" s="225">
        <f>'dXdata - Monthly'!BP29</f>
        <v>1346.35</v>
      </c>
      <c r="L12" s="225">
        <f>'dXdata - Monthly'!BQ29</f>
        <v>1348.6</v>
      </c>
      <c r="M12" s="225">
        <f>'dXdata - Monthly'!BR29</f>
        <v>1351.9833333333333</v>
      </c>
      <c r="N12" s="225">
        <f>'dXdata - Monthly'!BS29</f>
        <v>1355.3666666666668</v>
      </c>
      <c r="O12" s="225">
        <f>'dXdata - Monthly'!BT29</f>
        <v>1358.75</v>
      </c>
      <c r="P12" s="225">
        <f>'dXdata - Monthly'!BU29</f>
        <v>1362.1333333333332</v>
      </c>
      <c r="Q12" s="225">
        <f>'dXdata - Monthly'!BV29</f>
        <v>1365.5166666666667</v>
      </c>
      <c r="R12" s="225">
        <f>'dXdata - Monthly'!BW29</f>
        <v>1368.9</v>
      </c>
      <c r="S12" s="225">
        <f>'dXdata - Monthly'!BX29</f>
        <v>1372.2833333333333</v>
      </c>
      <c r="T12" s="225">
        <f>'dXdata - Monthly'!BY29</f>
        <v>1375.6666666666667</v>
      </c>
      <c r="U12" s="224">
        <f>'dXdata - Monthly'!BZ29</f>
        <v>1379.05</v>
      </c>
      <c r="V12" s="225">
        <f>'dXdata - Monthly'!CA29</f>
        <v>1382.4333333333332</v>
      </c>
      <c r="W12" s="225">
        <f>'dXdata - Monthly'!CB29</f>
        <v>1385.8166666666668</v>
      </c>
      <c r="X12" s="225">
        <f>'dXdata - Monthly'!CC29</f>
        <v>1389.2</v>
      </c>
      <c r="Y12" s="225">
        <f>'dXdata - Monthly'!CD29</f>
        <v>1394.8613681006327</v>
      </c>
      <c r="Z12" s="225">
        <f>'dXdata - Monthly'!CE29</f>
        <v>1400.3468160680457</v>
      </c>
      <c r="AA12" s="225">
        <f>'dXdata - Monthly'!CF29</f>
        <v>1407.7345794163741</v>
      </c>
      <c r="AB12" s="225">
        <f>'dXdata - Monthly'!CG29</f>
        <v>1413.9730328919927</v>
      </c>
      <c r="AC12" s="226">
        <f>'dXdata - Monthly'!CH29</f>
        <v>1420.2634486260933</v>
      </c>
      <c r="AD12" s="60"/>
    </row>
    <row r="13" spans="1:30" s="249" customFormat="1" ht="16.5" customHeight="1" thickBot="1" x14ac:dyDescent="0.25">
      <c r="A13" s="61"/>
      <c r="B13" s="57" t="s">
        <v>19</v>
      </c>
      <c r="C13" s="58"/>
      <c r="D13" s="59"/>
      <c r="E13" s="261" t="s">
        <v>19</v>
      </c>
      <c r="F13" s="262"/>
      <c r="G13" s="262"/>
      <c r="H13" s="263"/>
      <c r="I13" s="264"/>
      <c r="J13" s="264"/>
      <c r="K13" s="264"/>
      <c r="L13" s="264"/>
      <c r="M13" s="264"/>
      <c r="N13" s="264"/>
      <c r="O13" s="264"/>
      <c r="P13" s="264"/>
      <c r="Q13" s="264"/>
      <c r="R13" s="264"/>
      <c r="S13" s="264"/>
      <c r="T13" s="264"/>
      <c r="U13" s="264"/>
      <c r="V13" s="264"/>
      <c r="W13" s="264"/>
      <c r="X13" s="264"/>
      <c r="Y13" s="264"/>
      <c r="Z13" s="264"/>
      <c r="AA13" s="264"/>
      <c r="AB13" s="264"/>
      <c r="AC13" s="265"/>
      <c r="AD13" s="60"/>
    </row>
    <row r="14" spans="1:30" s="249" customFormat="1" ht="16.5" customHeight="1" x14ac:dyDescent="0.2">
      <c r="A14" s="111">
        <v>10</v>
      </c>
      <c r="B14" s="121" t="s">
        <v>20</v>
      </c>
      <c r="C14" s="113" t="s">
        <v>21</v>
      </c>
      <c r="D14" s="114"/>
      <c r="E14" s="123" t="s">
        <v>22</v>
      </c>
      <c r="F14" s="204">
        <f>'dXdata - Annual'!G27</f>
        <v>39.227499999999999</v>
      </c>
      <c r="G14" s="204">
        <f>'dXdata - Annual'!H27</f>
        <v>67.987499999999997</v>
      </c>
      <c r="H14" s="204">
        <f>'dXdata - Annual'!I27</f>
        <v>94.786666666666676</v>
      </c>
      <c r="I14" s="177">
        <f>'dXdata - Monthly'!BN27</f>
        <v>83.22</v>
      </c>
      <c r="J14" s="227">
        <f>'dXdata - Monthly'!BO27</f>
        <v>91.64</v>
      </c>
      <c r="K14" s="227">
        <f>'dXdata - Monthly'!BP27</f>
        <v>108.5</v>
      </c>
      <c r="L14" s="227">
        <f>'dXdata - Monthly'!BQ27</f>
        <v>101.78</v>
      </c>
      <c r="M14" s="227">
        <f>'dXdata - Monthly'!BR27</f>
        <v>109.55</v>
      </c>
      <c r="N14" s="227">
        <f>'dXdata - Monthly'!BS27</f>
        <v>114.84</v>
      </c>
      <c r="O14" s="227">
        <f>'dXdata - Monthly'!BT27</f>
        <v>101.62</v>
      </c>
      <c r="P14" s="227">
        <f>'dXdata - Monthly'!BU27</f>
        <v>93.67</v>
      </c>
      <c r="Q14" s="227">
        <f>'dXdata - Monthly'!BV27</f>
        <v>84.26</v>
      </c>
      <c r="R14" s="227">
        <f>'dXdata - Monthly'!BW27</f>
        <v>87.55</v>
      </c>
      <c r="S14" s="227">
        <f>'dXdata - Monthly'!BX27</f>
        <v>84.37</v>
      </c>
      <c r="T14" s="227">
        <f>'dXdata - Monthly'!BY27</f>
        <v>76.44</v>
      </c>
      <c r="U14" s="177">
        <f>'dXdata - Monthly'!BZ27</f>
        <v>78.12</v>
      </c>
      <c r="V14" s="227">
        <f>'dXdata - Monthly'!CA27</f>
        <v>76.83</v>
      </c>
      <c r="W14" s="227">
        <f>'dXdata - Monthly'!CB27</f>
        <v>73.28</v>
      </c>
      <c r="X14" s="227">
        <f>'dXdata - Monthly'!CC27</f>
        <v>79.45</v>
      </c>
      <c r="Y14" s="227">
        <f>'dXdata - Monthly'!CD27</f>
        <v>71.58</v>
      </c>
      <c r="Z14" s="227">
        <f>'dXdata - Monthly'!CE27</f>
        <v>70.25</v>
      </c>
      <c r="AA14" s="227">
        <f>'dXdata - Monthly'!CF27</f>
        <v>76.069999999999993</v>
      </c>
      <c r="AB14" s="227">
        <f>'dXdata - Monthly'!CG27</f>
        <v>81.39</v>
      </c>
      <c r="AC14" s="228">
        <f>'dXdata - Monthly'!CH27</f>
        <v>89.43</v>
      </c>
      <c r="AD14" s="60"/>
    </row>
    <row r="15" spans="1:30" s="252" customFormat="1" ht="16.5" customHeight="1" thickBot="1" x14ac:dyDescent="0.25">
      <c r="A15" s="62">
        <v>12</v>
      </c>
      <c r="B15" s="73" t="s">
        <v>23</v>
      </c>
      <c r="C15" s="71" t="s">
        <v>21</v>
      </c>
      <c r="D15" s="74"/>
      <c r="E15" s="77" t="s">
        <v>224</v>
      </c>
      <c r="F15" s="205">
        <f>'dXdata - Annual'!G28</f>
        <v>2.099217066</v>
      </c>
      <c r="G15" s="205">
        <f>'dXdata - Annual'!H28</f>
        <v>3.3620073760000002</v>
      </c>
      <c r="H15" s="205">
        <f>'dXdata - Annual'!I28</f>
        <v>5.0895984319999998</v>
      </c>
      <c r="I15" s="178">
        <f>'dXdata - Monthly'!BN28</f>
        <v>4.1727999999999996</v>
      </c>
      <c r="J15" s="229">
        <f>'dXdata - Monthly'!BO28</f>
        <v>4.5641999999999996</v>
      </c>
      <c r="K15" s="229">
        <f>'dXdata - Monthly'!BP28</f>
        <v>4.5637999999999996</v>
      </c>
      <c r="L15" s="229">
        <f>'dXdata - Monthly'!BQ28</f>
        <v>5.5468999999999999</v>
      </c>
      <c r="M15" s="229">
        <f>'dXdata - Monthly'!BR28</f>
        <v>6.2961</v>
      </c>
      <c r="N15" s="229">
        <f>'dXdata - Monthly'!BS28</f>
        <v>6.8601999999999999</v>
      </c>
      <c r="O15" s="229">
        <f>'dXdata - Monthly'!BT28</f>
        <v>5.7476000000000003</v>
      </c>
      <c r="P15" s="229">
        <f>'dXdata - Monthly'!BU28</f>
        <v>3.8338000000000001</v>
      </c>
      <c r="Q15" s="229">
        <f>'dXdata - Monthly'!BV28</f>
        <v>4.2929000000000004</v>
      </c>
      <c r="R15" s="229">
        <f>'dXdata - Monthly'!BW28</f>
        <v>3.8159999999999998</v>
      </c>
      <c r="S15" s="229">
        <f>'dXdata - Monthly'!BX28</f>
        <v>5.4492000000000003</v>
      </c>
      <c r="T15" s="229">
        <f>'dXdata - Monthly'!BY28</f>
        <v>5.9997999999999996</v>
      </c>
      <c r="U15" s="178">
        <f>'dXdata - Monthly'!BZ28</f>
        <v>4.8849</v>
      </c>
      <c r="V15" s="229">
        <f>'dXdata - Monthly'!CA28</f>
        <v>3.5417999999999998</v>
      </c>
      <c r="W15" s="229">
        <f>'dXdata - Monthly'!CB28</f>
        <v>3.0135999999999998</v>
      </c>
      <c r="X15" s="229">
        <f>'dXdata - Monthly'!CC28</f>
        <v>2.5186999999999999</v>
      </c>
      <c r="Y15" s="229">
        <f>'dXdata - Monthly'!CD28</f>
        <v>2.2677999999999998</v>
      </c>
      <c r="Z15" s="229">
        <f>'dXdata - Monthly'!CE28</f>
        <v>2.2038000000000002</v>
      </c>
      <c r="AA15" s="229">
        <f>'dXdata - Monthly'!CF28</f>
        <v>2.1972999999999998</v>
      </c>
      <c r="AB15" s="229">
        <f>'dXdata - Monthly'!CG28</f>
        <v>2.5137</v>
      </c>
      <c r="AC15" s="230">
        <f>'dXdata - Monthly'!CH28</f>
        <v>2.5160999999999998</v>
      </c>
      <c r="AD15" s="75"/>
    </row>
    <row r="16" spans="1:30" s="249" customFormat="1" ht="16.5" customHeight="1" thickBot="1" x14ac:dyDescent="0.25">
      <c r="A16" s="61"/>
      <c r="B16" s="57" t="s">
        <v>24</v>
      </c>
      <c r="C16" s="58"/>
      <c r="D16" s="59"/>
      <c r="E16" s="261" t="s">
        <v>24</v>
      </c>
      <c r="F16" s="262"/>
      <c r="G16" s="262"/>
      <c r="H16" s="262"/>
      <c r="I16" s="264"/>
      <c r="J16" s="264"/>
      <c r="K16" s="264"/>
      <c r="L16" s="264"/>
      <c r="M16" s="264"/>
      <c r="N16" s="264"/>
      <c r="O16" s="264"/>
      <c r="P16" s="264"/>
      <c r="Q16" s="264"/>
      <c r="R16" s="264"/>
      <c r="S16" s="264"/>
      <c r="T16" s="264"/>
      <c r="U16" s="264"/>
      <c r="V16" s="264"/>
      <c r="W16" s="264"/>
      <c r="X16" s="264"/>
      <c r="Y16" s="264"/>
      <c r="Z16" s="264"/>
      <c r="AA16" s="264"/>
      <c r="AB16" s="264"/>
      <c r="AC16" s="265"/>
      <c r="AD16" s="60"/>
    </row>
    <row r="17" spans="1:30" s="249" customFormat="1" ht="16.5" customHeight="1" x14ac:dyDescent="0.2">
      <c r="A17" s="111">
        <v>14</v>
      </c>
      <c r="B17" s="122" t="s">
        <v>25</v>
      </c>
      <c r="C17" s="113" t="s">
        <v>26</v>
      </c>
      <c r="D17" s="114"/>
      <c r="E17" s="174" t="s">
        <v>237</v>
      </c>
      <c r="F17" s="124">
        <f>'dXdata - Annual'!G14/100</f>
        <v>1.1180992313067684E-2</v>
      </c>
      <c r="G17" s="124">
        <f>'dXdata - Annual'!H14/100</f>
        <v>3.1789910158949608E-2</v>
      </c>
      <c r="H17" s="124">
        <f>'dXdata - Annual'!I14/100</f>
        <v>7.233757535164087E-2</v>
      </c>
      <c r="I17" s="116">
        <f>'dXdata - Monthly'!BN14/100</f>
        <v>5.3534660260809996E-2</v>
      </c>
      <c r="J17" s="117">
        <f>'dXdata - Monthly'!BO14/100</f>
        <v>6.3655030800821466E-2</v>
      </c>
      <c r="K17" s="117">
        <f>'dXdata - Monthly'!BP14/100</f>
        <v>7.2987721691678109E-2</v>
      </c>
      <c r="L17" s="117">
        <f>'dXdata - Monthly'!BQ14/100</f>
        <v>7.1234735413839845E-2</v>
      </c>
      <c r="M17" s="117">
        <f>'dXdata - Monthly'!BR14/100</f>
        <v>8.0188679245283043E-2</v>
      </c>
      <c r="N17" s="117">
        <f>'dXdata - Monthly'!BS14/100</f>
        <v>9.5558546433378341E-2</v>
      </c>
      <c r="O17" s="117">
        <f>'dXdata - Monthly'!BT14/100</f>
        <v>8.1727574750830603E-2</v>
      </c>
      <c r="P17" s="117">
        <f>'dXdata - Monthly'!BU14/100</f>
        <v>6.6754791804362057E-2</v>
      </c>
      <c r="Q17" s="117">
        <f>'dXdata - Monthly'!BV14/100</f>
        <v>6.8166776968894949E-2</v>
      </c>
      <c r="R17" s="117">
        <f>'dXdata - Monthly'!BW14/100</f>
        <v>7.4489123269611213E-2</v>
      </c>
      <c r="S17" s="117">
        <f>'dXdata - Monthly'!BX14/100</f>
        <v>7.3026315789473717E-2</v>
      </c>
      <c r="T17" s="117">
        <f>'dXdata - Monthly'!BY14/100</f>
        <v>6.6360052562417948E-2</v>
      </c>
      <c r="U17" s="116">
        <f>'dXdata - Monthly'!BZ14/100</f>
        <v>5.5374592833876246E-2</v>
      </c>
      <c r="V17" s="117">
        <f>'dXdata - Monthly'!CA14/100</f>
        <v>3.9253539253539138E-2</v>
      </c>
      <c r="W17" s="117">
        <f>'dXdata - Monthly'!CB14/100</f>
        <v>3.6872218690400471E-2</v>
      </c>
      <c r="X17" s="117">
        <f>'dXdata - Monthly'!CC14/100</f>
        <v>4.8765041165294454E-2</v>
      </c>
      <c r="Y17" s="117">
        <f>'dXdata - Monthly'!CD14/100</f>
        <v>3.4934497816593746E-2</v>
      </c>
      <c r="Z17" s="117">
        <f>'dXdata - Monthly'!CE14/100</f>
        <v>2.0270270270270174E-2</v>
      </c>
      <c r="AA17" s="117">
        <f>'dXdata - Monthly'!CF14/100</f>
        <v>3.3783783783783772E-2</v>
      </c>
      <c r="AB17" s="117">
        <f>'dXdata - Monthly'!CG14/100</f>
        <v>4.8327137546468224E-2</v>
      </c>
      <c r="AC17" s="201">
        <f>'dXdata - Monthly'!CH14/100</f>
        <v>4.3990086741016121E-2</v>
      </c>
      <c r="AD17" s="60"/>
    </row>
    <row r="18" spans="1:30" s="249" customFormat="1" ht="16.5" customHeight="1" x14ac:dyDescent="0.2">
      <c r="A18" s="62">
        <v>15</v>
      </c>
      <c r="B18" s="63" t="s">
        <v>27</v>
      </c>
      <c r="C18" s="64" t="s">
        <v>15</v>
      </c>
      <c r="D18" s="65"/>
      <c r="E18" s="173" t="s">
        <v>236</v>
      </c>
      <c r="F18" s="103">
        <f>'dXdata - Annual'!G15/100</f>
        <v>7.3529411764705621E-3</v>
      </c>
      <c r="G18" s="103">
        <f>'dXdata - Annual'!H15/100</f>
        <v>3.3576642335766405E-2</v>
      </c>
      <c r="H18" s="103">
        <f>'dXdata - Annual'!I15/100</f>
        <v>6.7796610169491567E-2</v>
      </c>
      <c r="I18" s="99">
        <f>'dXdata - Monthly'!BN15/100</f>
        <v>5.137481910274988E-2</v>
      </c>
      <c r="J18" s="100">
        <f>'dXdata - Monthly'!BO15/100</f>
        <v>5.6875449964002955E-2</v>
      </c>
      <c r="K18" s="100">
        <f>'dXdata - Monthly'!BP15/100</f>
        <v>6.6618911174785245E-2</v>
      </c>
      <c r="L18" s="100">
        <f>'dXdata - Monthly'!BQ15/100</f>
        <v>6.7712045616536098E-2</v>
      </c>
      <c r="M18" s="100">
        <f>'dXdata - Monthly'!BR15/100</f>
        <v>7.7304964539007148E-2</v>
      </c>
      <c r="N18" s="100">
        <f>'dXdata - Monthly'!BS15/100</f>
        <v>8.1329561527581293E-2</v>
      </c>
      <c r="O18" s="100">
        <f>'dXdata - Monthly'!BT15/100</f>
        <v>7.5895994378074372E-2</v>
      </c>
      <c r="P18" s="100">
        <f>'dXdata - Monthly'!BU15/100</f>
        <v>7.0126227208976211E-2</v>
      </c>
      <c r="Q18" s="100">
        <f>'dXdata - Monthly'!BV15/100</f>
        <v>6.8579426172148183E-2</v>
      </c>
      <c r="R18" s="100">
        <f>'dXdata - Monthly'!BW15/100</f>
        <v>6.8797776233495478E-2</v>
      </c>
      <c r="S18" s="100">
        <f>'dXdata - Monthly'!BX15/100</f>
        <v>6.7961165048543881E-2</v>
      </c>
      <c r="T18" s="100">
        <f>'dXdata - Monthly'!BY15/100</f>
        <v>6.3194444444444331E-2</v>
      </c>
      <c r="U18" s="99">
        <f>'dXdata - Monthly'!BZ15/100</f>
        <v>5.9187887130075723E-2</v>
      </c>
      <c r="V18" s="100">
        <f>'dXdata - Monthly'!CA15/100</f>
        <v>5.2452316076294192E-2</v>
      </c>
      <c r="W18" s="100">
        <f>'dXdata - Monthly'!CB15/100</f>
        <v>4.2981867024848963E-2</v>
      </c>
      <c r="X18" s="100">
        <f>'dXdata - Monthly'!CC15/100</f>
        <v>4.4058744993324295E-2</v>
      </c>
      <c r="Y18" s="100">
        <f>'dXdata - Monthly'!CD15/100</f>
        <v>3.3574720210664877E-2</v>
      </c>
      <c r="Z18" s="100">
        <f>'dXdata - Monthly'!CE15/100</f>
        <v>2.8122956180510084E-2</v>
      </c>
      <c r="AA18" s="100">
        <f>'dXdata - Monthly'!CF15/100</f>
        <v>3.2658393207054104E-2</v>
      </c>
      <c r="AB18" s="100">
        <f>'dXdata - Monthly'!CG15/100</f>
        <v>3.997378768020976E-2</v>
      </c>
      <c r="AC18" s="202">
        <f>'dXdata - Monthly'!CH15/100</f>
        <v>3.7982973149967236E-2</v>
      </c>
      <c r="AD18" s="60"/>
    </row>
    <row r="19" spans="1:30" s="249" customFormat="1" ht="16.5" customHeight="1" x14ac:dyDescent="0.2">
      <c r="A19" s="111">
        <v>16</v>
      </c>
      <c r="B19" s="122" t="s">
        <v>28</v>
      </c>
      <c r="C19" s="113" t="s">
        <v>15</v>
      </c>
      <c r="D19" s="114"/>
      <c r="E19" s="174" t="s">
        <v>29</v>
      </c>
      <c r="F19" s="124">
        <f>'dXdata - Annual'!G23/100</f>
        <v>4.7555833203186015E-2</v>
      </c>
      <c r="G19" s="124">
        <f>'dXdata - Annual'!H23/100</f>
        <v>-1.0610013666293994E-2</v>
      </c>
      <c r="H19" s="124">
        <f>'dXdata - Annual'!I23/100</f>
        <v>1.2506906424230468E-2</v>
      </c>
      <c r="I19" s="119">
        <f>'dXdata - Monthly'!BN23/100</f>
        <v>-1.3388872359416881E-2</v>
      </c>
      <c r="J19" s="120">
        <f>'dXdata - Monthly'!BO23/100</f>
        <v>-1.8354055654233425E-2</v>
      </c>
      <c r="K19" s="120">
        <f>'dXdata - Monthly'!BP23/100</f>
        <v>1.5096618357487879E-2</v>
      </c>
      <c r="L19" s="120">
        <f>'dXdata - Monthly'!BQ23/100</f>
        <v>2.0739404869251521E-2</v>
      </c>
      <c r="M19" s="120">
        <f>'dXdata - Monthly'!BR23/100</f>
        <v>1.8770814411141368E-2</v>
      </c>
      <c r="N19" s="120">
        <f>'dXdata - Monthly'!BS23/100</f>
        <v>2.5137952176578882E-2</v>
      </c>
      <c r="O19" s="120">
        <f>'dXdata - Monthly'!BT23/100</f>
        <v>-4.8632218844983921E-3</v>
      </c>
      <c r="P19" s="120">
        <f>'dXdata - Monthly'!BU23/100</f>
        <v>1.4916286149162961E-2</v>
      </c>
      <c r="Q19" s="120">
        <f>'dXdata - Monthly'!BV23/100</f>
        <v>1.4457831325301207E-2</v>
      </c>
      <c r="R19" s="120">
        <f>'dXdata - Monthly'!BW23/100</f>
        <v>3.1798909751665549E-2</v>
      </c>
      <c r="S19" s="120">
        <f>'dXdata - Monthly'!BX23/100</f>
        <v>2.9447115384615197E-2</v>
      </c>
      <c r="T19" s="120">
        <f>'dXdata - Monthly'!BY23/100</f>
        <v>1.7313432835820874E-2</v>
      </c>
      <c r="U19" s="119">
        <f>'dXdata - Monthly'!BZ23/100</f>
        <v>2.6537997587454898E-2</v>
      </c>
      <c r="V19" s="120">
        <f>'dXdata - Monthly'!CA23/100</f>
        <v>4.4330518697225818E-2</v>
      </c>
      <c r="W19" s="120">
        <f>'dXdata - Monthly'!CB23/100</f>
        <v>2.5282569898869678E-2</v>
      </c>
      <c r="X19" s="120">
        <f>'dXdata - Monthly'!CC23/100</f>
        <v>3.0918727915194344E-2</v>
      </c>
      <c r="Y19" s="120">
        <f>'dXdata - Monthly'!CD23/100</f>
        <v>2.9123328380386448E-2</v>
      </c>
      <c r="Z19" s="120">
        <f>'dXdata - Monthly'!CE23/100</f>
        <v>3.8277511961722466E-2</v>
      </c>
      <c r="AA19" s="120">
        <f>'dXdata - Monthly'!CF23/100</f>
        <v>6.0476481368356705E-2</v>
      </c>
      <c r="AB19" s="120">
        <f>'dXdata - Monthly'!CG23/100</f>
        <v>4.5590881823635243E-2</v>
      </c>
      <c r="AC19" s="203">
        <f>'dXdata - Monthly'!CH23/100</f>
        <v>5.7304038004750479E-2</v>
      </c>
      <c r="AD19" s="60"/>
    </row>
    <row r="20" spans="1:30" s="249" customFormat="1" ht="17.25" customHeight="1" x14ac:dyDescent="0.2">
      <c r="A20" s="62">
        <v>17</v>
      </c>
      <c r="B20" s="66" t="s">
        <v>30</v>
      </c>
      <c r="C20" s="64" t="s">
        <v>15</v>
      </c>
      <c r="D20" s="65"/>
      <c r="E20" s="173" t="s">
        <v>31</v>
      </c>
      <c r="F20" s="103">
        <f>'dXdata - Annual'!G24/100</f>
        <v>4.0868510458327512E-2</v>
      </c>
      <c r="G20" s="103">
        <f>'dXdata - Annual'!H24/100</f>
        <v>1.4366312590434749E-2</v>
      </c>
      <c r="H20" s="103">
        <f>'dXdata - Annual'!I24/100</f>
        <v>2.0066788908761124E-2</v>
      </c>
      <c r="I20" s="99">
        <f>'dXdata - Monthly'!BN24/100</f>
        <v>7.3898634172469002E-3</v>
      </c>
      <c r="J20" s="100">
        <f>'dXdata - Monthly'!BO24/100</f>
        <v>2.6209394042115974E-3</v>
      </c>
      <c r="K20" s="100">
        <f>'dXdata - Monthly'!BP24/100</f>
        <v>2.8638811168121947E-2</v>
      </c>
      <c r="L20" s="100">
        <f>'dXdata - Monthly'!BQ24/100</f>
        <v>2.3206685034638408E-2</v>
      </c>
      <c r="M20" s="100">
        <f>'dXdata - Monthly'!BR24/100</f>
        <v>1.7438563190352419E-2</v>
      </c>
      <c r="N20" s="100">
        <f>'dXdata - Monthly'!BS24/100</f>
        <v>1.9603503604899597E-2</v>
      </c>
      <c r="O20" s="100">
        <f>'dXdata - Monthly'!BT24/100</f>
        <v>9.867130093341725E-3</v>
      </c>
      <c r="P20" s="100">
        <f>'dXdata - Monthly'!BU24/100</f>
        <v>2.872867926457312E-2</v>
      </c>
      <c r="Q20" s="100">
        <f>'dXdata - Monthly'!BV24/100</f>
        <v>2.9405941542212766E-2</v>
      </c>
      <c r="R20" s="100">
        <f>'dXdata - Monthly'!BW24/100</f>
        <v>2.7432962026294083E-2</v>
      </c>
      <c r="S20" s="100">
        <f>'dXdata - Monthly'!BX24/100</f>
        <v>2.4019041371915462E-2</v>
      </c>
      <c r="T20" s="100">
        <f>'dXdata - Monthly'!BY24/100</f>
        <v>2.2999947532521992E-2</v>
      </c>
      <c r="U20" s="99">
        <f>'dXdata - Monthly'!BZ24/100</f>
        <v>1.9285037503466551E-2</v>
      </c>
      <c r="V20" s="100">
        <f>'dXdata - Monthly'!CA24/100</f>
        <v>1.5724470715354322E-2</v>
      </c>
      <c r="W20" s="100">
        <f>'dXdata - Monthly'!CB24/100</f>
        <v>1.7082807463389305E-2</v>
      </c>
      <c r="X20" s="100">
        <f>'dXdata - Monthly'!CC24/100</f>
        <v>3.4181104831087827E-2</v>
      </c>
      <c r="Y20" s="100">
        <f>'dXdata - Monthly'!CD24/100</f>
        <v>3.5233752614203029E-2</v>
      </c>
      <c r="Z20" s="100">
        <f>'dXdata - Monthly'!CE24/100</f>
        <v>2.3858576054743175E-2</v>
      </c>
      <c r="AA20" s="100">
        <f>'dXdata - Monthly'!CF24/100</f>
        <v>4.441055860402976E-2</v>
      </c>
      <c r="AB20" s="100" t="e">
        <f>'dXdata - Monthly'!CG24/100</f>
        <v>#N/A</v>
      </c>
      <c r="AC20" s="202" t="e">
        <f>'dXdata - Monthly'!CH24/100</f>
        <v>#N/A</v>
      </c>
      <c r="AD20" s="60"/>
    </row>
    <row r="21" spans="1:30" s="249" customFormat="1" ht="16.5" customHeight="1" x14ac:dyDescent="0.2">
      <c r="A21" s="111">
        <v>18</v>
      </c>
      <c r="B21" s="121" t="s">
        <v>32</v>
      </c>
      <c r="C21" s="113"/>
      <c r="D21" s="114"/>
      <c r="E21" s="174" t="s">
        <v>33</v>
      </c>
      <c r="F21" s="124">
        <f>'dXdata - Annual'!G25/100</f>
        <v>5.0932929904185409E-2</v>
      </c>
      <c r="G21" s="124">
        <f>'dXdata - Annual'!H25/100</f>
        <v>-2.3992322456815041E-3</v>
      </c>
      <c r="H21" s="124">
        <f>'dXdata - Annual'!I25/100</f>
        <v>3.5113035113035096E-2</v>
      </c>
      <c r="I21" s="119">
        <f>'dXdata - Monthly'!BN25/100</f>
        <v>1.7341040462427681E-2</v>
      </c>
      <c r="J21" s="120">
        <f>'dXdata - Monthly'!BO25/100</f>
        <v>0</v>
      </c>
      <c r="K21" s="120">
        <f>'dXdata - Monthly'!BP25/100</f>
        <v>1.1461318051575908E-2</v>
      </c>
      <c r="L21" s="120">
        <f>'dXdata - Monthly'!BQ25/100</f>
        <v>2.2988505747126631E-2</v>
      </c>
      <c r="M21" s="120">
        <f>'dXdata - Monthly'!BR25/100</f>
        <v>4.9418604651162878E-2</v>
      </c>
      <c r="N21" s="120">
        <f>'dXdata - Monthly'!BS25/100</f>
        <v>5.2785923753665642E-2</v>
      </c>
      <c r="O21" s="120">
        <f>'dXdata - Monthly'!BT25/100</f>
        <v>3.8011695906432719E-2</v>
      </c>
      <c r="P21" s="120">
        <f>'dXdata - Monthly'!BU25/100</f>
        <v>3.5087719298245501E-2</v>
      </c>
      <c r="Q21" s="120">
        <f>'dXdata - Monthly'!BV25/100</f>
        <v>3.170028818443793E-2</v>
      </c>
      <c r="R21" s="120">
        <f>'dXdata - Monthly'!BW25/100</f>
        <v>5.187319884726227E-2</v>
      </c>
      <c r="S21" s="120">
        <f>'dXdata - Monthly'!BX25/100</f>
        <v>5.428571428571427E-2</v>
      </c>
      <c r="T21" s="120">
        <f>'dXdata - Monthly'!BY25/100</f>
        <v>5.6980056980056926E-2</v>
      </c>
      <c r="U21" s="119">
        <f>'dXdata - Monthly'!BZ25/100</f>
        <v>4.5454545454545192E-2</v>
      </c>
      <c r="V21" s="120">
        <f>'dXdata - Monthly'!CA25/100</f>
        <v>3.9886039886039892E-2</v>
      </c>
      <c r="W21" s="120">
        <f>'dXdata - Monthly'!CB25/100</f>
        <v>2.5495750708215414E-2</v>
      </c>
      <c r="X21" s="120">
        <f>'dXdata - Monthly'!CC25/100</f>
        <v>1.9662921348314377E-2</v>
      </c>
      <c r="Y21" s="120">
        <f>'dXdata - Monthly'!CD25/100</f>
        <v>0</v>
      </c>
      <c r="Z21" s="120">
        <f>'dXdata - Monthly'!CE25/100</f>
        <v>2.7855153203342198E-3</v>
      </c>
      <c r="AA21" s="120">
        <f>'dXdata - Monthly'!CF25/100</f>
        <v>5.6338028169014009E-3</v>
      </c>
      <c r="AB21" s="120">
        <f>'dXdata - Monthly'!CG25/100</f>
        <v>1.9774011299435124E-2</v>
      </c>
      <c r="AC21" s="203">
        <f>'dXdata - Monthly'!CH25/100</f>
        <v>2.7932960893854775E-2</v>
      </c>
      <c r="AD21" s="60"/>
    </row>
    <row r="22" spans="1:30" s="249" customFormat="1" ht="16.5" customHeight="1" thickBot="1" x14ac:dyDescent="0.25">
      <c r="A22" s="62">
        <v>19</v>
      </c>
      <c r="B22" s="76" t="s">
        <v>34</v>
      </c>
      <c r="C22" s="71"/>
      <c r="D22" s="74"/>
      <c r="E22" s="175" t="s">
        <v>35</v>
      </c>
      <c r="F22" s="104">
        <f>'dXdata - Annual'!G26/100</f>
        <v>5.5570254886396775E-2</v>
      </c>
      <c r="G22" s="104">
        <f>'dXdata - Annual'!H26/100</f>
        <v>-7.545472074040882E-3</v>
      </c>
      <c r="H22" s="104">
        <f>'dXdata - Annual'!I26/100</f>
        <v>4.2424360169930564E-2</v>
      </c>
      <c r="I22" s="106">
        <f>'dXdata - Monthly'!BN26/100</f>
        <v>1.3701829505644136E-2</v>
      </c>
      <c r="J22" s="105">
        <f>'dXdata - Monthly'!BO26/100</f>
        <v>5.3987351534789951E-4</v>
      </c>
      <c r="K22" s="105">
        <f>'dXdata - Monthly'!BP26/100</f>
        <v>1.3147658316477351E-2</v>
      </c>
      <c r="L22" s="105">
        <f>'dXdata - Monthly'!BQ26/100</f>
        <v>2.7305351848962323E-2</v>
      </c>
      <c r="M22" s="105">
        <f>'dXdata - Monthly'!BR26/100</f>
        <v>5.013666536509187E-2</v>
      </c>
      <c r="N22" s="105">
        <f>'dXdata - Monthly'!BS26/100</f>
        <v>4.5394275017549335E-2</v>
      </c>
      <c r="O22" s="105">
        <f>'dXdata - Monthly'!BT26/100</f>
        <v>4.757440824935566E-2</v>
      </c>
      <c r="P22" s="105">
        <f>'dXdata - Monthly'!BU26/100</f>
        <v>4.8234280792420536E-2</v>
      </c>
      <c r="Q22" s="105">
        <f>'dXdata - Monthly'!BV26/100</f>
        <v>5.1061521772818974E-2</v>
      </c>
      <c r="R22" s="105">
        <f>'dXdata - Monthly'!BW26/100</f>
        <v>6.7901713045500411E-2</v>
      </c>
      <c r="S22" s="105">
        <f>'dXdata - Monthly'!BX26/100</f>
        <v>7.1097730430754957E-2</v>
      </c>
      <c r="T22" s="105">
        <f>'dXdata - Monthly'!BY26/100</f>
        <v>7.2760906428241068E-2</v>
      </c>
      <c r="U22" s="106">
        <f>'dXdata - Monthly'!BZ26/100</f>
        <v>5.5679287305122394E-2</v>
      </c>
      <c r="V22" s="105">
        <f>'dXdata - Monthly'!CA26/100</f>
        <v>4.7097818546211423E-2</v>
      </c>
      <c r="W22" s="105">
        <f>'dXdata - Monthly'!CB26/100</f>
        <v>2.9332719035552568E-2</v>
      </c>
      <c r="X22" s="105">
        <f>'dXdata - Monthly'!CC26/100</f>
        <v>2.4908869987849247E-2</v>
      </c>
      <c r="Y22" s="105">
        <f>'dXdata - Monthly'!CD26/100</f>
        <v>3.123373243102634E-3</v>
      </c>
      <c r="Z22" s="105">
        <f>'dXdata - Monthly'!CE26/100</f>
        <v>1.1340744609415809E-2</v>
      </c>
      <c r="AA22" s="105">
        <f>'dXdata - Monthly'!CF26/100</f>
        <v>4.0268456375840422E-3</v>
      </c>
      <c r="AB22" s="105">
        <f>'dXdata - Monthly'!CG26/100</f>
        <v>1.5612161051766549E-2</v>
      </c>
      <c r="AC22" s="206">
        <f>'dXdata - Monthly'!CH26/100</f>
        <v>1.7471433837080719E-2</v>
      </c>
      <c r="AD22" s="60"/>
    </row>
    <row r="23" spans="1:30" s="249" customFormat="1" ht="16.5" customHeight="1" thickBot="1" x14ac:dyDescent="0.25">
      <c r="A23" s="61"/>
      <c r="B23" s="57" t="s">
        <v>36</v>
      </c>
      <c r="C23" s="58"/>
      <c r="D23" s="59"/>
      <c r="E23" s="261" t="s">
        <v>36</v>
      </c>
      <c r="F23" s="262"/>
      <c r="G23" s="262"/>
      <c r="H23" s="262"/>
      <c r="I23" s="264"/>
      <c r="J23" s="264"/>
      <c r="K23" s="264"/>
      <c r="L23" s="264"/>
      <c r="M23" s="264"/>
      <c r="N23" s="264"/>
      <c r="O23" s="264"/>
      <c r="P23" s="264"/>
      <c r="Q23" s="264"/>
      <c r="R23" s="264"/>
      <c r="S23" s="264"/>
      <c r="T23" s="264"/>
      <c r="U23" s="264"/>
      <c r="V23" s="264"/>
      <c r="W23" s="264"/>
      <c r="X23" s="264"/>
      <c r="Y23" s="264"/>
      <c r="Z23" s="264"/>
      <c r="AA23" s="264"/>
      <c r="AB23" s="264"/>
      <c r="AC23" s="265"/>
      <c r="AD23" s="60"/>
    </row>
    <row r="24" spans="1:30" s="252" customFormat="1" ht="16.5" customHeight="1" x14ac:dyDescent="0.2">
      <c r="A24" s="111">
        <v>21</v>
      </c>
      <c r="B24" s="122" t="s">
        <v>37</v>
      </c>
      <c r="C24" s="113" t="s">
        <v>15</v>
      </c>
      <c r="D24" s="114"/>
      <c r="E24" s="123" t="s">
        <v>216</v>
      </c>
      <c r="F24" s="115">
        <f>'dXdata - Annual'!G30/100</f>
        <v>-5.1357210098545769E-2</v>
      </c>
      <c r="G24" s="115">
        <f>'dXdata - Annual'!H30/100</f>
        <v>5.0256668914848701E-2</v>
      </c>
      <c r="H24" s="124">
        <f>'dXdata - Annual'!I30/100</f>
        <v>3.6277620161279778E-2</v>
      </c>
      <c r="I24" s="116">
        <f>'dXdata - Monthly'!BN30/100</f>
        <v>3.0961889443210211E-2</v>
      </c>
      <c r="J24" s="117">
        <f>'dXdata - Monthly'!BO30/100</f>
        <v>3.5392158861546674E-2</v>
      </c>
      <c r="K24" s="117">
        <f>'dXdata - Monthly'!BP30/100</f>
        <v>3.2702745966188385E-2</v>
      </c>
      <c r="L24" s="117">
        <f>'dXdata - Monthly'!BQ30/100</f>
        <v>4.406090987362643E-2</v>
      </c>
      <c r="M24" s="117">
        <f>'dXdata - Monthly'!BR30/100</f>
        <v>5.251747728235312E-2</v>
      </c>
      <c r="N24" s="117">
        <f>'dXdata - Monthly'!BS30/100</f>
        <v>4.6433841313148427E-2</v>
      </c>
      <c r="O24" s="117">
        <f>'dXdata - Monthly'!BT30/100</f>
        <v>4.2382246239317523E-2</v>
      </c>
      <c r="P24" s="117">
        <f>'dXdata - Monthly'!BU30/100</f>
        <v>3.8825091160969993E-2</v>
      </c>
      <c r="Q24" s="117">
        <f>'dXdata - Monthly'!BV30/100</f>
        <v>3.6454335570200724E-2</v>
      </c>
      <c r="R24" s="117">
        <f>'dXdata - Monthly'!BW30/100</f>
        <v>2.8758613382783071E-2</v>
      </c>
      <c r="S24" s="117">
        <f>'dXdata - Monthly'!BX30/100</f>
        <v>2.4984676988946575E-2</v>
      </c>
      <c r="T24" s="117">
        <f>'dXdata - Monthly'!BY30/100</f>
        <v>2.2810762644940752E-2</v>
      </c>
      <c r="U24" s="116">
        <f>'dXdata - Monthly'!BZ30/100</f>
        <v>3.1588729001930327E-2</v>
      </c>
      <c r="V24" s="117">
        <f>'dXdata - Monthly'!CA30/100</f>
        <v>2.5204809692635388E-2</v>
      </c>
      <c r="W24" s="117">
        <f>'dXdata - Monthly'!CB30/100</f>
        <v>1.8399235239611178E-2</v>
      </c>
      <c r="X24" s="117">
        <f>'dXdata - Monthly'!CC30/100</f>
        <v>1.6495523271805146E-2</v>
      </c>
      <c r="Y24" s="117">
        <f>'dXdata - Monthly'!CD30/100</f>
        <v>1.6031330931256305E-2</v>
      </c>
      <c r="Z24" s="117">
        <f>'dXdata - Monthly'!CE30/100</f>
        <v>1.2082750655831198E-2</v>
      </c>
      <c r="AA24" s="117">
        <f>'dXdata - Monthly'!CF30/100</f>
        <v>1.0771149241335376E-2</v>
      </c>
      <c r="AB24" s="117" t="e">
        <f>'dXdata - Monthly'!CG30/100</f>
        <v>#N/A</v>
      </c>
      <c r="AC24" s="201" t="e">
        <f>'dXdata - Monthly'!CH30/100</f>
        <v>#N/A</v>
      </c>
      <c r="AD24" s="75"/>
    </row>
    <row r="25" spans="1:30" s="249" customFormat="1" ht="16.5" customHeight="1" x14ac:dyDescent="0.2">
      <c r="A25" s="62">
        <v>22</v>
      </c>
      <c r="B25" s="76" t="s">
        <v>38</v>
      </c>
      <c r="C25" s="71" t="s">
        <v>15</v>
      </c>
      <c r="D25" s="74"/>
      <c r="E25" s="77" t="s">
        <v>39</v>
      </c>
      <c r="F25" s="166">
        <f>'dXdata - Annual'!G31/100</f>
        <v>2.7416666666666666E-2</v>
      </c>
      <c r="G25" s="166">
        <f>'dXdata - Annual'!H31/100</f>
        <v>2.4499999999999997E-2</v>
      </c>
      <c r="H25" s="167">
        <f>'dXdata - Annual'!I31/100</f>
        <v>4.2000000000000003E-2</v>
      </c>
      <c r="I25" s="169">
        <f>'dXdata - Monthly'!BN31/100</f>
        <v>2.4500000000000001E-2</v>
      </c>
      <c r="J25" s="168">
        <f>'dXdata - Monthly'!BO31/100</f>
        <v>2.4500000000000001E-2</v>
      </c>
      <c r="K25" s="168">
        <f>'dXdata - Monthly'!BP31/100</f>
        <v>2.7000000000000003E-2</v>
      </c>
      <c r="L25" s="168">
        <f>'dXdata - Monthly'!BQ31/100</f>
        <v>3.2000000000000001E-2</v>
      </c>
      <c r="M25" s="168">
        <f>'dXdata - Monthly'!BR31/100</f>
        <v>3.2000000000000001E-2</v>
      </c>
      <c r="N25" s="168">
        <f>'dXdata - Monthly'!BS31/100</f>
        <v>3.7000000000000005E-2</v>
      </c>
      <c r="O25" s="168">
        <f>'dXdata - Monthly'!BT31/100</f>
        <v>4.7E-2</v>
      </c>
      <c r="P25" s="168">
        <f>'dXdata - Monthly'!BU31/100</f>
        <v>4.7E-2</v>
      </c>
      <c r="Q25" s="168">
        <f>'dXdata - Monthly'!BV31/100</f>
        <v>5.45E-2</v>
      </c>
      <c r="R25" s="168">
        <f>'dXdata - Monthly'!BW31/100</f>
        <v>5.45E-2</v>
      </c>
      <c r="S25" s="168">
        <f>'dXdata - Monthly'!BX31/100</f>
        <v>5.9500000000000004E-2</v>
      </c>
      <c r="T25" s="168">
        <f>'dXdata - Monthly'!BY31/100</f>
        <v>6.4500000000000002E-2</v>
      </c>
      <c r="U25" s="169">
        <f>'dXdata - Monthly'!BZ31/100</f>
        <v>6.4500000000000002E-2</v>
      </c>
      <c r="V25" s="168">
        <f>'dXdata - Monthly'!CA31/100</f>
        <v>6.7000000000000004E-2</v>
      </c>
      <c r="W25" s="168">
        <f>'dXdata - Monthly'!CB31/100</f>
        <v>6.7000000000000004E-2</v>
      </c>
      <c r="X25" s="168">
        <f>'dXdata - Monthly'!CC31/100</f>
        <v>6.7000000000000004E-2</v>
      </c>
      <c r="Y25" s="168">
        <f>'dXdata - Monthly'!CD31/100</f>
        <v>6.7000000000000004E-2</v>
      </c>
      <c r="Z25" s="168">
        <f>'dXdata - Monthly'!CE31/100</f>
        <v>6.9500000000000006E-2</v>
      </c>
      <c r="AA25" s="168">
        <f>'dXdata - Monthly'!CF31/100</f>
        <v>7.2000000000000008E-2</v>
      </c>
      <c r="AB25" s="168">
        <f>'dXdata - Monthly'!CG31/100</f>
        <v>7.2000000000000008E-2</v>
      </c>
      <c r="AC25" s="207">
        <f>'dXdata - Monthly'!CH31/100</f>
        <v>7.2000000000000008E-2</v>
      </c>
      <c r="AD25" s="60"/>
    </row>
    <row r="26" spans="1:30" s="249" customFormat="1" ht="16.5" customHeight="1" thickBot="1" x14ac:dyDescent="0.25">
      <c r="A26" s="111">
        <v>23</v>
      </c>
      <c r="B26" s="125" t="s">
        <v>40</v>
      </c>
      <c r="C26" s="126"/>
      <c r="D26" s="127"/>
      <c r="E26" s="128" t="s">
        <v>41</v>
      </c>
      <c r="F26" s="137">
        <f>'dXdata - Annual'!G32/100</f>
        <v>7.9166666666666656E-3</v>
      </c>
      <c r="G26" s="137">
        <f>'dXdata - Annual'!H32/100</f>
        <v>5.0000000000000001E-3</v>
      </c>
      <c r="H26" s="138">
        <f>'dXdata - Annual'!I32/100</f>
        <v>2.2499999999999999E-2</v>
      </c>
      <c r="I26" s="130">
        <f>'dXdata - Monthly'!BN32/100</f>
        <v>5.0000000000000001E-3</v>
      </c>
      <c r="J26" s="129">
        <f>'dXdata - Monthly'!BO32/100</f>
        <v>5.0000000000000001E-3</v>
      </c>
      <c r="K26" s="129">
        <f>'dXdata - Monthly'!BP32/100</f>
        <v>7.4999999999999997E-3</v>
      </c>
      <c r="L26" s="129">
        <f>'dXdata - Monthly'!BQ32/100</f>
        <v>1.2500000000000001E-2</v>
      </c>
      <c r="M26" s="129">
        <f>'dXdata - Monthly'!BR32/100</f>
        <v>1.2500000000000001E-2</v>
      </c>
      <c r="N26" s="129">
        <f>'dXdata - Monthly'!BS32/100</f>
        <v>1.7500000000000002E-2</v>
      </c>
      <c r="O26" s="129">
        <f>'dXdata - Monthly'!BT32/100</f>
        <v>2.75E-2</v>
      </c>
      <c r="P26" s="129">
        <f>'dXdata - Monthly'!BU32/100</f>
        <v>2.75E-2</v>
      </c>
      <c r="Q26" s="129">
        <f>'dXdata - Monthly'!BV32/100</f>
        <v>3.5000000000000003E-2</v>
      </c>
      <c r="R26" s="129">
        <f>'dXdata - Monthly'!BW32/100</f>
        <v>3.5000000000000003E-2</v>
      </c>
      <c r="S26" s="129">
        <f>'dXdata - Monthly'!BX32/100</f>
        <v>0.04</v>
      </c>
      <c r="T26" s="129">
        <f>'dXdata - Monthly'!BY32/100</f>
        <v>4.4999999999999998E-2</v>
      </c>
      <c r="U26" s="130">
        <f>'dXdata - Monthly'!BZ32/100</f>
        <v>4.4999999999999998E-2</v>
      </c>
      <c r="V26" s="129">
        <f>'dXdata - Monthly'!CA32/100</f>
        <v>4.7500000000000001E-2</v>
      </c>
      <c r="W26" s="129">
        <f>'dXdata - Monthly'!CB32/100</f>
        <v>4.7500000000000001E-2</v>
      </c>
      <c r="X26" s="129">
        <f>'dXdata - Monthly'!CC32/100</f>
        <v>4.7500000000000001E-2</v>
      </c>
      <c r="Y26" s="129">
        <f>'dXdata - Monthly'!CD32/100</f>
        <v>4.7500000000000001E-2</v>
      </c>
      <c r="Z26" s="129">
        <f>'dXdata - Monthly'!CE32/100</f>
        <v>0.05</v>
      </c>
      <c r="AA26" s="129">
        <f>'dXdata - Monthly'!CF32/100</f>
        <v>5.2499999999999998E-2</v>
      </c>
      <c r="AB26" s="129">
        <f>'dXdata - Monthly'!CG32/100</f>
        <v>5.2499999999999998E-2</v>
      </c>
      <c r="AC26" s="208">
        <f>'dXdata - Monthly'!CH32/100</f>
        <v>5.2499999999999998E-2</v>
      </c>
      <c r="AD26" s="60"/>
    </row>
    <row r="27" spans="1:30" s="249" customFormat="1" ht="16.5" customHeight="1" thickBot="1" x14ac:dyDescent="0.25">
      <c r="A27" s="61"/>
      <c r="B27" s="57" t="s">
        <v>42</v>
      </c>
      <c r="C27" s="58"/>
      <c r="D27" s="59"/>
      <c r="E27" s="261" t="s">
        <v>42</v>
      </c>
      <c r="F27" s="262"/>
      <c r="G27" s="262"/>
      <c r="H27" s="262"/>
      <c r="I27" s="264"/>
      <c r="J27" s="264"/>
      <c r="K27" s="264"/>
      <c r="L27" s="264"/>
      <c r="M27" s="264"/>
      <c r="N27" s="264"/>
      <c r="O27" s="264"/>
      <c r="P27" s="264"/>
      <c r="Q27" s="264"/>
      <c r="R27" s="264"/>
      <c r="S27" s="264"/>
      <c r="T27" s="264"/>
      <c r="U27" s="264"/>
      <c r="V27" s="264"/>
      <c r="W27" s="264"/>
      <c r="X27" s="264"/>
      <c r="Y27" s="264"/>
      <c r="Z27" s="264"/>
      <c r="AA27" s="264"/>
      <c r="AB27" s="264"/>
      <c r="AC27" s="265"/>
      <c r="AD27" s="60"/>
    </row>
    <row r="28" spans="1:30" s="249" customFormat="1" ht="16.5" customHeight="1" x14ac:dyDescent="0.2">
      <c r="A28" s="111">
        <v>25</v>
      </c>
      <c r="B28" s="122" t="s">
        <v>43</v>
      </c>
      <c r="C28" s="113" t="s">
        <v>44</v>
      </c>
      <c r="D28" s="114"/>
      <c r="E28" s="123" t="s">
        <v>251</v>
      </c>
      <c r="F28" s="118">
        <f>'dXdata - Annual'!G33</f>
        <v>81.97402799999999</v>
      </c>
      <c r="G28" s="118">
        <f>'dXdata - Annual'!H33</f>
        <v>91.533650999999992</v>
      </c>
      <c r="H28" s="209">
        <f>'dXdata - Annual'!I33</f>
        <v>97.807406</v>
      </c>
      <c r="I28" s="176">
        <f>'dXdata - Monthly'!BN33</f>
        <v>7.6795809999999998</v>
      </c>
      <c r="J28" s="231">
        <f>'dXdata - Monthly'!BO33</f>
        <v>7.7945310000000001</v>
      </c>
      <c r="K28" s="231">
        <f>'dXdata - Monthly'!BP33</f>
        <v>7.9695919999999996</v>
      </c>
      <c r="L28" s="231">
        <f>'dXdata - Monthly'!BQ33</f>
        <v>7.9890559999999997</v>
      </c>
      <c r="M28" s="231">
        <f>'dXdata - Monthly'!BR33</f>
        <v>8.3055699999999995</v>
      </c>
      <c r="N28" s="231">
        <f>'dXdata - Monthly'!BS33</f>
        <v>8.1210509999999996</v>
      </c>
      <c r="O28" s="231">
        <f>'dXdata - Monthly'!BT33</f>
        <v>8.302778</v>
      </c>
      <c r="P28" s="231">
        <f>'dXdata - Monthly'!BU33</f>
        <v>8.3123199999999997</v>
      </c>
      <c r="Q28" s="231">
        <f>'dXdata - Monthly'!BV33</f>
        <v>8.2053530000000006</v>
      </c>
      <c r="R28" s="231">
        <f>'dXdata - Monthly'!BW33</f>
        <v>8.3355709999999998</v>
      </c>
      <c r="S28" s="231">
        <f>'dXdata - Monthly'!BX33</f>
        <v>8.3607089999999999</v>
      </c>
      <c r="T28" s="231">
        <f>'dXdata - Monthly'!BY33</f>
        <v>8.4312939999999994</v>
      </c>
      <c r="U28" s="176">
        <f>'dXdata - Monthly'!BZ33</f>
        <v>8.6639130000000009</v>
      </c>
      <c r="V28" s="231">
        <f>'dXdata - Monthly'!CA33</f>
        <v>8.4881630000000001</v>
      </c>
      <c r="W28" s="231">
        <f>'dXdata - Monthly'!CB33</f>
        <v>8.3840500000000002</v>
      </c>
      <c r="X28" s="231">
        <f>'dXdata - Monthly'!CC33</f>
        <v>8.4422289999999993</v>
      </c>
      <c r="Y28" s="231">
        <f>'dXdata - Monthly'!CD33</f>
        <v>8.568365</v>
      </c>
      <c r="Z28" s="231">
        <f>'dXdata - Monthly'!CE33</f>
        <v>8.4496330000000004</v>
      </c>
      <c r="AA28" s="231">
        <f>'dXdata - Monthly'!CF33</f>
        <v>8.4155759999999997</v>
      </c>
      <c r="AB28" s="231" t="e">
        <f>'dXdata - Monthly'!CG33</f>
        <v>#N/A</v>
      </c>
      <c r="AC28" s="232" t="e">
        <f>'dXdata - Monthly'!CH33</f>
        <v>#N/A</v>
      </c>
      <c r="AD28" s="60"/>
    </row>
    <row r="29" spans="1:30" s="249" customFormat="1" ht="16.5" customHeight="1" x14ac:dyDescent="0.2">
      <c r="A29" s="62">
        <v>26</v>
      </c>
      <c r="B29" s="78" t="s">
        <v>45</v>
      </c>
      <c r="C29" s="64" t="s">
        <v>46</v>
      </c>
      <c r="D29" s="65"/>
      <c r="E29" s="77" t="s">
        <v>252</v>
      </c>
      <c r="F29" s="107">
        <f>'dXdata - Annual'!G34</f>
        <v>33.095008866532126</v>
      </c>
      <c r="G29" s="107">
        <f>'dXdata - Annual'!H34</f>
        <v>36.891369254362417</v>
      </c>
      <c r="H29" s="108">
        <f>'dXdata - Annual'!I34</f>
        <v>41.035511692937064</v>
      </c>
      <c r="I29" s="181">
        <f>'dXdata - Monthly'!BN34</f>
        <v>3.14374555539248</v>
      </c>
      <c r="J29" s="182">
        <f>'dXdata - Monthly'!BO34</f>
        <v>3.2029165147036824</v>
      </c>
      <c r="K29" s="182">
        <f>'dXdata - Monthly'!BP34</f>
        <v>3.2463427455989406</v>
      </c>
      <c r="L29" s="182">
        <f>'dXdata - Monthly'!BQ34</f>
        <v>3.2654667231098529</v>
      </c>
      <c r="M29" s="182">
        <f>'dXdata - Monthly'!BR34</f>
        <v>3.4708820520684989</v>
      </c>
      <c r="N29" s="182">
        <f>'dXdata - Monthly'!BS34</f>
        <v>3.4192732109869688</v>
      </c>
      <c r="O29" s="182">
        <f>'dXdata - Monthly'!BT34</f>
        <v>3.565690308533485</v>
      </c>
      <c r="P29" s="182">
        <f>'dXdata - Monthly'!BU34</f>
        <v>3.5208693712383345</v>
      </c>
      <c r="Q29" s="182">
        <f>'dXdata - Monthly'!BV34</f>
        <v>3.4833721755886562</v>
      </c>
      <c r="R29" s="182">
        <f>'dXdata - Monthly'!BW34</f>
        <v>3.5468598454951903</v>
      </c>
      <c r="S29" s="182">
        <f>'dXdata - Monthly'!BX34</f>
        <v>3.5690256904878503</v>
      </c>
      <c r="T29" s="182">
        <f>'dXdata - Monthly'!BY34</f>
        <v>3.6010674997331265</v>
      </c>
      <c r="U29" s="181">
        <f>'dXdata - Monthly'!BZ34</f>
        <v>3.6185840910941054</v>
      </c>
      <c r="V29" s="182">
        <f>'dXdata - Monthly'!CA34</f>
        <v>3.4187922051680957</v>
      </c>
      <c r="W29" s="182">
        <f>'dXdata - Monthly'!CB34</f>
        <v>3.3588130375711951</v>
      </c>
      <c r="X29" s="182">
        <f>'dXdata - Monthly'!CC34</f>
        <v>3.3809412972360726</v>
      </c>
      <c r="Y29" s="182">
        <f>'dXdata - Monthly'!CD34</f>
        <v>3.465170359115108</v>
      </c>
      <c r="Z29" s="182">
        <f>'dXdata - Monthly'!CE34</f>
        <v>3.4321186748540415</v>
      </c>
      <c r="AA29" s="182">
        <f>'dXdata - Monthly'!CF34</f>
        <v>3.3954547749666233</v>
      </c>
      <c r="AB29" s="182" t="e">
        <f>'dXdata - Monthly'!CG34</f>
        <v>#N/A</v>
      </c>
      <c r="AC29" s="210" t="e">
        <f>'dXdata - Monthly'!CH34</f>
        <v>#N/A</v>
      </c>
      <c r="AD29" s="60"/>
    </row>
    <row r="30" spans="1:30" s="253" customFormat="1" ht="16.5" customHeight="1" x14ac:dyDescent="0.2">
      <c r="A30" s="111">
        <v>28</v>
      </c>
      <c r="B30" s="122" t="s">
        <v>47</v>
      </c>
      <c r="C30" s="113" t="s">
        <v>48</v>
      </c>
      <c r="D30" s="114"/>
      <c r="E30" s="192" t="s">
        <v>49</v>
      </c>
      <c r="F30" s="133">
        <f>'dXdata - Annual'!G36</f>
        <v>9235</v>
      </c>
      <c r="G30" s="133">
        <f>'dXdata - Annual'!H36</f>
        <v>15017</v>
      </c>
      <c r="H30" s="134">
        <f>'dXdata - Annual'!I36</f>
        <v>17306</v>
      </c>
      <c r="I30" s="190">
        <f>'dXdata - Monthly'!BN36</f>
        <v>561</v>
      </c>
      <c r="J30" s="191">
        <f>'dXdata - Monthly'!BO36</f>
        <v>1159</v>
      </c>
      <c r="K30" s="191">
        <f>'dXdata - Monthly'!BP36</f>
        <v>1242</v>
      </c>
      <c r="L30" s="191">
        <f>'dXdata - Monthly'!BQ36</f>
        <v>1511</v>
      </c>
      <c r="M30" s="191">
        <f>'dXdata - Monthly'!BR36</f>
        <v>1769</v>
      </c>
      <c r="N30" s="191">
        <f>'dXdata - Monthly'!BS36</f>
        <v>1883</v>
      </c>
      <c r="O30" s="191">
        <f>'dXdata - Monthly'!BT36</f>
        <v>1879</v>
      </c>
      <c r="P30" s="191">
        <f>'dXdata - Monthly'!BU36</f>
        <v>1182</v>
      </c>
      <c r="Q30" s="191">
        <f>'dXdata - Monthly'!BV36</f>
        <v>1679</v>
      </c>
      <c r="R30" s="191">
        <f>'dXdata - Monthly'!BW36</f>
        <v>1688</v>
      </c>
      <c r="S30" s="191">
        <f>'dXdata - Monthly'!BX36</f>
        <v>1673</v>
      </c>
      <c r="T30" s="191">
        <f>'dXdata - Monthly'!BY36</f>
        <v>1080</v>
      </c>
      <c r="U30" s="190">
        <f>'dXdata - Monthly'!BZ36</f>
        <v>1295</v>
      </c>
      <c r="V30" s="191">
        <f>'dXdata - Monthly'!CA36</f>
        <v>1238</v>
      </c>
      <c r="W30" s="191">
        <f>'dXdata - Monthly'!CB36</f>
        <v>1094</v>
      </c>
      <c r="X30" s="191">
        <f>'dXdata - Monthly'!CC36</f>
        <v>1164</v>
      </c>
      <c r="Y30" s="191">
        <f>'dXdata - Monthly'!CD36</f>
        <v>2076</v>
      </c>
      <c r="Z30" s="191">
        <f>'dXdata - Monthly'!CE36</f>
        <v>1239</v>
      </c>
      <c r="AA30" s="191">
        <f>'dXdata - Monthly'!CF36</f>
        <v>1621</v>
      </c>
      <c r="AB30" s="191">
        <f>'dXdata - Monthly'!CG36</f>
        <v>1680</v>
      </c>
      <c r="AC30" s="211" t="e">
        <f>'dXdata - Monthly'!CH36</f>
        <v>#N/A</v>
      </c>
      <c r="AD30" s="193"/>
    </row>
    <row r="31" spans="1:30" s="249" customFormat="1" ht="16.5" customHeight="1" x14ac:dyDescent="0.2">
      <c r="A31" s="62">
        <v>29</v>
      </c>
      <c r="B31" s="78" t="s">
        <v>50</v>
      </c>
      <c r="C31" s="64" t="s">
        <v>51</v>
      </c>
      <c r="D31" s="65"/>
      <c r="E31" s="77" t="s">
        <v>222</v>
      </c>
      <c r="F31" s="101">
        <f>'dXdata - Annual'!G37</f>
        <v>3602</v>
      </c>
      <c r="G31" s="101">
        <f>'dXdata - Annual'!H37</f>
        <v>2731</v>
      </c>
      <c r="H31" s="109">
        <f>'dXdata - Annual'!I37</f>
        <v>2374</v>
      </c>
      <c r="I31" s="179">
        <f>'dXdata - Monthly'!BN37</f>
        <v>181</v>
      </c>
      <c r="J31" s="180">
        <f>'dXdata - Monthly'!BO37</f>
        <v>184</v>
      </c>
      <c r="K31" s="180">
        <f>'dXdata - Monthly'!BP37</f>
        <v>222</v>
      </c>
      <c r="L31" s="180">
        <f>'dXdata - Monthly'!BQ37</f>
        <v>235</v>
      </c>
      <c r="M31" s="180">
        <f>'dXdata - Monthly'!BR37</f>
        <v>217</v>
      </c>
      <c r="N31" s="180">
        <f>'dXdata - Monthly'!BS37</f>
        <v>188</v>
      </c>
      <c r="O31" s="180">
        <f>'dXdata - Monthly'!BT37</f>
        <v>183</v>
      </c>
      <c r="P31" s="180">
        <f>'dXdata - Monthly'!BU37</f>
        <v>181</v>
      </c>
      <c r="Q31" s="180">
        <f>'dXdata - Monthly'!BV37</f>
        <v>194</v>
      </c>
      <c r="R31" s="180">
        <f>'dXdata - Monthly'!BW37</f>
        <v>196</v>
      </c>
      <c r="S31" s="180">
        <f>'dXdata - Monthly'!BX37</f>
        <v>220</v>
      </c>
      <c r="T31" s="180">
        <f>'dXdata - Monthly'!BY37</f>
        <v>173</v>
      </c>
      <c r="U31" s="179">
        <f>'dXdata - Monthly'!BZ37</f>
        <v>209</v>
      </c>
      <c r="V31" s="180">
        <f>'dXdata - Monthly'!CA37</f>
        <v>202</v>
      </c>
      <c r="W31" s="180">
        <f>'dXdata - Monthly'!CB37</f>
        <v>244</v>
      </c>
      <c r="X31" s="180">
        <f>'dXdata - Monthly'!CC37</f>
        <v>211</v>
      </c>
      <c r="Y31" s="180">
        <f>'dXdata - Monthly'!CD37</f>
        <v>256</v>
      </c>
      <c r="Z31" s="180">
        <f>'dXdata - Monthly'!CE37</f>
        <v>200</v>
      </c>
      <c r="AA31" s="180">
        <f>'dXdata - Monthly'!CF37</f>
        <v>173</v>
      </c>
      <c r="AB31" s="180">
        <f>'dXdata - Monthly'!CG37</f>
        <v>220</v>
      </c>
      <c r="AC31" s="212" t="e">
        <f>'dXdata - Monthly'!CH37</f>
        <v>#N/A</v>
      </c>
      <c r="AD31" s="60"/>
    </row>
    <row r="32" spans="1:30" s="249" customFormat="1" ht="16.5" customHeight="1" x14ac:dyDescent="0.2">
      <c r="A32" s="111">
        <v>31</v>
      </c>
      <c r="B32" s="122" t="s">
        <v>53</v>
      </c>
      <c r="C32" s="113" t="s">
        <v>52</v>
      </c>
      <c r="D32" s="114"/>
      <c r="E32" s="123" t="s">
        <v>254</v>
      </c>
      <c r="F32" s="133">
        <f>'dXdata - Annual'!G38</f>
        <v>16149</v>
      </c>
      <c r="G32" s="133">
        <f>'dXdata - Annual'!H38</f>
        <v>27684</v>
      </c>
      <c r="H32" s="134">
        <f>'dXdata - Annual'!I38</f>
        <v>29659</v>
      </c>
      <c r="I32" s="190">
        <f>'dXdata - Monthly'!BN38</f>
        <v>2004</v>
      </c>
      <c r="J32" s="191">
        <f>'dXdata - Monthly'!BO38</f>
        <v>3293</v>
      </c>
      <c r="K32" s="191">
        <f>'dXdata - Monthly'!BP38</f>
        <v>4091</v>
      </c>
      <c r="L32" s="191">
        <f>'dXdata - Monthly'!BQ38</f>
        <v>3399</v>
      </c>
      <c r="M32" s="191">
        <f>'dXdata - Monthly'!BR38</f>
        <v>3063</v>
      </c>
      <c r="N32" s="191">
        <f>'dXdata - Monthly'!BS38</f>
        <v>2837</v>
      </c>
      <c r="O32" s="191">
        <f>'dXdata - Monthly'!BT38</f>
        <v>2249</v>
      </c>
      <c r="P32" s="191">
        <f>'dXdata - Monthly'!BU38</f>
        <v>2133</v>
      </c>
      <c r="Q32" s="191">
        <f>'dXdata - Monthly'!BV38</f>
        <v>1893</v>
      </c>
      <c r="R32" s="191">
        <f>'dXdata - Monthly'!BW38</f>
        <v>1855</v>
      </c>
      <c r="S32" s="191">
        <f>'dXdata - Monthly'!BX38</f>
        <v>1642</v>
      </c>
      <c r="T32" s="191">
        <f>'dXdata - Monthly'!BY38</f>
        <v>1200</v>
      </c>
      <c r="U32" s="190">
        <f>'dXdata - Monthly'!BZ38</f>
        <v>1198</v>
      </c>
      <c r="V32" s="191">
        <f>'dXdata - Monthly'!CA38</f>
        <v>1738</v>
      </c>
      <c r="W32" s="191">
        <f>'dXdata - Monthly'!CB38</f>
        <v>2424</v>
      </c>
      <c r="X32" s="191">
        <f>'dXdata - Monthly'!CC38</f>
        <v>2686</v>
      </c>
      <c r="Y32" s="191">
        <f>'dXdata - Monthly'!CD38</f>
        <v>3118</v>
      </c>
      <c r="Z32" s="191">
        <f>'dXdata - Monthly'!CE38</f>
        <v>3140</v>
      </c>
      <c r="AA32" s="191">
        <f>'dXdata - Monthly'!CF38</f>
        <v>2643</v>
      </c>
      <c r="AB32" s="191">
        <f>'dXdata - Monthly'!CG38</f>
        <v>2722</v>
      </c>
      <c r="AC32" s="211">
        <f>'dXdata - Monthly'!CH38</f>
        <v>2441</v>
      </c>
      <c r="AD32" s="60"/>
    </row>
    <row r="33" spans="1:30" s="249" customFormat="1" ht="16.5" customHeight="1" x14ac:dyDescent="0.2">
      <c r="A33" s="62">
        <v>32</v>
      </c>
      <c r="B33" s="78" t="s">
        <v>54</v>
      </c>
      <c r="C33" s="64" t="s">
        <v>51</v>
      </c>
      <c r="D33" s="65"/>
      <c r="E33" s="77" t="s">
        <v>253</v>
      </c>
      <c r="F33" s="195">
        <f>'dXdata - Annual'!G40</f>
        <v>57.337120539676903</v>
      </c>
      <c r="G33" s="195">
        <f>'dXdata - Annual'!H40</f>
        <v>73.496694719515759</v>
      </c>
      <c r="H33" s="196">
        <f>'dXdata - Annual'!I40</f>
        <v>76.273627362736278</v>
      </c>
      <c r="I33" s="198">
        <f>'dXdata - Monthly'!BN40*100</f>
        <v>81.002425222312041</v>
      </c>
      <c r="J33" s="197">
        <f>'dXdata - Monthly'!BO40*100</f>
        <v>70.801978069232419</v>
      </c>
      <c r="K33" s="197">
        <f>'dXdata - Monthly'!BP40*100</f>
        <v>74.490167516387473</v>
      </c>
      <c r="L33" s="197">
        <f>'dXdata - Monthly'!BQ40*100</f>
        <v>74.133042529989098</v>
      </c>
      <c r="M33" s="197">
        <f>'dXdata - Monthly'!BR40*100</f>
        <v>71.282289969746344</v>
      </c>
      <c r="N33" s="197">
        <f>'dXdata - Monthly'!BS40*100</f>
        <v>69.963008631319354</v>
      </c>
      <c r="O33" s="197">
        <f>'dXdata - Monthly'!BT40*100</f>
        <v>70.76777847702958</v>
      </c>
      <c r="P33" s="197">
        <f>'dXdata - Monthly'!BU40*100</f>
        <v>78.476821192052981</v>
      </c>
      <c r="Q33" s="197">
        <f>'dXdata - Monthly'!BV40*100</f>
        <v>72.141768292682926</v>
      </c>
      <c r="R33" s="197">
        <f>'dXdata - Monthly'!BW40*100</f>
        <v>85.523282618718298</v>
      </c>
      <c r="S33" s="197">
        <f>'dXdata - Monthly'!BX40*100</f>
        <v>101.92427063935443</v>
      </c>
      <c r="T33" s="197">
        <f>'dXdata - Monthly'!BY40*100</f>
        <v>116.39185257032008</v>
      </c>
      <c r="U33" s="198">
        <f>'dXdata - Monthly'!BZ40*100</f>
        <v>64.686825053995676</v>
      </c>
      <c r="V33" s="197">
        <f>'dXdata - Monthly'!CA40*100</f>
        <v>72.841575859178548</v>
      </c>
      <c r="W33" s="197">
        <f>'dXdata - Monthly'!CB40*100</f>
        <v>73.144236572118288</v>
      </c>
      <c r="X33" s="197">
        <f>'dXdata - Monthly'!CC40*100</f>
        <v>85.759897828863345</v>
      </c>
      <c r="Y33" s="197">
        <f>'dXdata - Monthly'!CD40*100</f>
        <v>85.424657534246577</v>
      </c>
      <c r="Z33" s="197">
        <f>'dXdata - Monthly'!CE40*100</f>
        <v>79.715663874079709</v>
      </c>
      <c r="AA33" s="197">
        <f>'dXdata - Monthly'!CF40*100</f>
        <v>81.398213735756087</v>
      </c>
      <c r="AB33" s="197">
        <f>'dXdata - Monthly'!CG40*100</f>
        <v>86.937080804854688</v>
      </c>
      <c r="AC33" s="213">
        <f>'dXdata - Monthly'!CH40*100</f>
        <v>76.496396114070819</v>
      </c>
      <c r="AD33" s="60"/>
    </row>
    <row r="34" spans="1:30" s="249" customFormat="1" ht="16.5" customHeight="1" thickBot="1" x14ac:dyDescent="0.25">
      <c r="A34" s="111">
        <v>33</v>
      </c>
      <c r="B34" s="125" t="s">
        <v>55</v>
      </c>
      <c r="C34" s="113" t="s">
        <v>44</v>
      </c>
      <c r="D34" s="127"/>
      <c r="E34" s="128" t="s">
        <v>255</v>
      </c>
      <c r="F34" s="155">
        <f>'dXdata - Annual'!G39</f>
        <v>454.20774999999998</v>
      </c>
      <c r="G34" s="155">
        <f>'dXdata - Annual'!H39</f>
        <v>489.97449999999998</v>
      </c>
      <c r="H34" s="156">
        <f>'dXdata - Annual'!I39</f>
        <v>511.47158333333334</v>
      </c>
      <c r="I34" s="158">
        <f>'dXdata - Monthly'!BN39/1000</f>
        <v>511.94400000000002</v>
      </c>
      <c r="J34" s="157">
        <f>'dXdata - Monthly'!BO39/1000</f>
        <v>547.86800000000005</v>
      </c>
      <c r="K34" s="157">
        <f>'dXdata - Monthly'!BP39/1000</f>
        <v>537.85299999999995</v>
      </c>
      <c r="L34" s="157">
        <f>'dXdata - Monthly'!BQ39/1000</f>
        <v>532.30999999999995</v>
      </c>
      <c r="M34" s="157">
        <f>'dXdata - Monthly'!BR39/1000</f>
        <v>519.91099999999994</v>
      </c>
      <c r="N34" s="157">
        <f>'dXdata - Monthly'!BS39/1000</f>
        <v>517.673</v>
      </c>
      <c r="O34" s="157">
        <f>'dXdata - Monthly'!BT39/1000</f>
        <v>491.452</v>
      </c>
      <c r="P34" s="157">
        <f>'dXdata - Monthly'!BU39/1000</f>
        <v>485.173</v>
      </c>
      <c r="Q34" s="157">
        <f>'dXdata - Monthly'!BV39/1000</f>
        <v>497.86700000000002</v>
      </c>
      <c r="R34" s="157">
        <f>'dXdata - Monthly'!BW39/1000</f>
        <v>509.71</v>
      </c>
      <c r="S34" s="157">
        <f>'dXdata - Monthly'!BX39/1000</f>
        <v>490.29300000000001</v>
      </c>
      <c r="T34" s="157">
        <f>'dXdata - Monthly'!BY39/1000</f>
        <v>495.60500000000002</v>
      </c>
      <c r="U34" s="158">
        <f>'dXdata - Monthly'!BZ39/1000</f>
        <v>508.51499999999999</v>
      </c>
      <c r="V34" s="157">
        <f>'dXdata - Monthly'!CA39/1000</f>
        <v>506.82299999999998</v>
      </c>
      <c r="W34" s="157">
        <f>'dXdata - Monthly'!CB39/1000</f>
        <v>535.90300000000002</v>
      </c>
      <c r="X34" s="157">
        <f>'dXdata - Monthly'!CC39/1000</f>
        <v>548.58500000000004</v>
      </c>
      <c r="Y34" s="157">
        <f>'dXdata - Monthly'!CD39/1000</f>
        <v>552.41399999999999</v>
      </c>
      <c r="Z34" s="157">
        <f>'dXdata - Monthly'!CE39/1000</f>
        <v>552.12</v>
      </c>
      <c r="AA34" s="157">
        <f>'dXdata - Monthly'!CF39/1000</f>
        <v>539.46299999999997</v>
      </c>
      <c r="AB34" s="157">
        <f>'dXdata - Monthly'!CG39/1000</f>
        <v>522.71400000000006</v>
      </c>
      <c r="AC34" s="214">
        <f>'dXdata - Monthly'!CH39/1000</f>
        <v>549.58199999999999</v>
      </c>
      <c r="AD34" s="60"/>
    </row>
    <row r="35" spans="1:30" s="249" customFormat="1" ht="16.5" customHeight="1" thickBot="1" x14ac:dyDescent="0.25">
      <c r="A35" s="111"/>
      <c r="B35" s="159" t="s">
        <v>56</v>
      </c>
      <c r="C35" s="160"/>
      <c r="D35" s="161"/>
      <c r="E35" s="266" t="s">
        <v>56</v>
      </c>
      <c r="F35" s="267"/>
      <c r="G35" s="267"/>
      <c r="H35" s="267"/>
      <c r="I35" s="268"/>
      <c r="J35" s="268"/>
      <c r="K35" s="268"/>
      <c r="L35" s="268"/>
      <c r="M35" s="268"/>
      <c r="N35" s="268"/>
      <c r="O35" s="268"/>
      <c r="P35" s="268"/>
      <c r="Q35" s="268"/>
      <c r="R35" s="268"/>
      <c r="S35" s="268"/>
      <c r="T35" s="268"/>
      <c r="U35" s="268"/>
      <c r="V35" s="268"/>
      <c r="W35" s="268"/>
      <c r="X35" s="268"/>
      <c r="Y35" s="268"/>
      <c r="Z35" s="268"/>
      <c r="AA35" s="268"/>
      <c r="AB35" s="268"/>
      <c r="AC35" s="269"/>
      <c r="AD35" s="60"/>
    </row>
    <row r="36" spans="1:30" s="254" customFormat="1" ht="16.5" customHeight="1" x14ac:dyDescent="0.2">
      <c r="A36" s="80">
        <v>35</v>
      </c>
      <c r="B36" s="164" t="s">
        <v>57</v>
      </c>
      <c r="C36" s="164" t="s">
        <v>46</v>
      </c>
      <c r="D36" s="165"/>
      <c r="E36" s="82" t="s">
        <v>260</v>
      </c>
      <c r="F36" s="195">
        <f>'dXdata - Annual'!G41</f>
        <v>77.515426974015313</v>
      </c>
      <c r="G36" s="195">
        <f>'dXdata - Annual'!H41</f>
        <v>88.929502555535578</v>
      </c>
      <c r="H36" s="196">
        <f>'dXdata - Annual'!I41</f>
        <v>107.20479247926475</v>
      </c>
      <c r="I36" s="185">
        <f>'dXdata - Monthly'!BN41</f>
        <v>8.5490086189738363</v>
      </c>
      <c r="J36" s="233">
        <f>'dXdata - Monthly'!BO41</f>
        <v>8.4769467828012122</v>
      </c>
      <c r="K36" s="233">
        <f>'dXdata - Monthly'!BP41</f>
        <v>8.6679680648302586</v>
      </c>
      <c r="L36" s="233">
        <f>'dXdata - Monthly'!BQ41</f>
        <v>8.8315708545121083</v>
      </c>
      <c r="M36" s="233">
        <f>'dXdata - Monthly'!BR41</f>
        <v>8.9209059775977035</v>
      </c>
      <c r="N36" s="233">
        <f>'dXdata - Monthly'!BS41</f>
        <v>9.0345344984184184</v>
      </c>
      <c r="O36" s="233">
        <f>'dXdata - Monthly'!BT41</f>
        <v>8.6966176244770104</v>
      </c>
      <c r="P36" s="233">
        <f>'dXdata - Monthly'!BU41</f>
        <v>9.2408593596811439</v>
      </c>
      <c r="Q36" s="233">
        <f>'dXdata - Monthly'!BV41</f>
        <v>9.0190230504439945</v>
      </c>
      <c r="R36" s="233">
        <f>'dXdata - Monthly'!BW41</f>
        <v>9.2441075610231742</v>
      </c>
      <c r="S36" s="233">
        <f>'dXdata - Monthly'!BX41</f>
        <v>9.3538481291347129</v>
      </c>
      <c r="T36" s="233">
        <f>'dXdata - Monthly'!BY41</f>
        <v>9.1694019573711731</v>
      </c>
      <c r="U36" s="185">
        <f>'dXdata - Monthly'!BZ41</f>
        <v>10.123479114528244</v>
      </c>
      <c r="V36" s="233">
        <f>'dXdata - Monthly'!CA41</f>
        <v>10.186011278916425</v>
      </c>
      <c r="W36" s="233">
        <f>'dXdata - Monthly'!CB41</f>
        <v>40.050084406332672</v>
      </c>
      <c r="X36" s="233">
        <f>'dXdata - Monthly'!CC41</f>
        <v>46.333335860045167</v>
      </c>
      <c r="Y36" s="233">
        <f>'dXdata - Monthly'!CD41</f>
        <v>38.695339242318141</v>
      </c>
      <c r="Z36" s="233">
        <f>'dXdata - Monthly'!CE41</f>
        <v>32.777432236538267</v>
      </c>
      <c r="AA36" s="233">
        <f>'dXdata - Monthly'!CF41</f>
        <v>36.149881568454212</v>
      </c>
      <c r="AB36" s="233">
        <f>'dXdata - Monthly'!CG41</f>
        <v>37.612883965391475</v>
      </c>
      <c r="AC36" s="234" t="e">
        <f>'dXdata - Monthly'!CH41</f>
        <v>#N/A</v>
      </c>
      <c r="AD36" s="79"/>
    </row>
    <row r="37" spans="1:30" s="254" customFormat="1" ht="16.5" customHeight="1" x14ac:dyDescent="0.2">
      <c r="A37" s="79">
        <v>36</v>
      </c>
      <c r="B37" s="122" t="s">
        <v>58</v>
      </c>
      <c r="C37" s="122" t="s">
        <v>46</v>
      </c>
      <c r="D37" s="135"/>
      <c r="E37" s="136" t="s">
        <v>217</v>
      </c>
      <c r="F37" s="131">
        <f>'dXdata - Annual'!G42</f>
        <v>64.532858000000004</v>
      </c>
      <c r="G37" s="131">
        <f>'dXdata - Annual'!H42</f>
        <v>86.790747999999994</v>
      </c>
      <c r="H37" s="132">
        <f>'dXdata - Annual'!I42</f>
        <v>108.54391600000002</v>
      </c>
      <c r="I37" s="186">
        <f>'dXdata - Monthly'!BN42</f>
        <v>8.1014859999999995</v>
      </c>
      <c r="J37" s="187">
        <f>'dXdata - Monthly'!BO42</f>
        <v>8.629092</v>
      </c>
      <c r="K37" s="187">
        <f>'dXdata - Monthly'!BP42</f>
        <v>9.0815280000000005</v>
      </c>
      <c r="L37" s="187">
        <f>'dXdata - Monthly'!BQ42</f>
        <v>9.4215750000000007</v>
      </c>
      <c r="M37" s="187">
        <f>'dXdata - Monthly'!BR42</f>
        <v>9.3887409999999996</v>
      </c>
      <c r="N37" s="187">
        <f>'dXdata - Monthly'!BS42</f>
        <v>9.3189240000000009</v>
      </c>
      <c r="O37" s="187">
        <f>'dXdata - Monthly'!BT42</f>
        <v>9.2694910000000004</v>
      </c>
      <c r="P37" s="187">
        <f>'dXdata - Monthly'!BU42</f>
        <v>8.9764739999999996</v>
      </c>
      <c r="Q37" s="187">
        <f>'dXdata - Monthly'!BV42</f>
        <v>8.9719789999999993</v>
      </c>
      <c r="R37" s="187">
        <f>'dXdata - Monthly'!BW42</f>
        <v>9.5521189999999994</v>
      </c>
      <c r="S37" s="187">
        <f>'dXdata - Monthly'!BX42</f>
        <v>9.2147579999999998</v>
      </c>
      <c r="T37" s="187">
        <f>'dXdata - Monthly'!BY42</f>
        <v>8.6177489999999999</v>
      </c>
      <c r="U37" s="186">
        <f>'dXdata - Monthly'!BZ42</f>
        <v>9.7279599999999995</v>
      </c>
      <c r="V37" s="187">
        <f>'dXdata - Monthly'!CA42</f>
        <v>8.7417739999999995</v>
      </c>
      <c r="W37" s="187">
        <f>'dXdata - Monthly'!CB42</f>
        <v>9.0854149999999994</v>
      </c>
      <c r="X37" s="187">
        <f>'dXdata - Monthly'!CC42</f>
        <v>8.1608669999999996</v>
      </c>
      <c r="Y37" s="187">
        <f>'dXdata - Monthly'!CD42</f>
        <v>8.4667589999999997</v>
      </c>
      <c r="Z37" s="187">
        <f>'dXdata - Monthly'!CE42</f>
        <v>7.8244170000000004</v>
      </c>
      <c r="AA37" s="187">
        <f>'dXdata - Monthly'!CF42</f>
        <v>8.1887150000000002</v>
      </c>
      <c r="AB37" s="187">
        <f>'dXdata - Monthly'!CG42</f>
        <v>8.6774920000000009</v>
      </c>
      <c r="AC37" s="215" t="e">
        <f>'dXdata - Monthly'!CH42</f>
        <v>#N/A</v>
      </c>
      <c r="AD37" s="79"/>
    </row>
    <row r="38" spans="1:30" s="254" customFormat="1" ht="16.5" customHeight="1" x14ac:dyDescent="0.2">
      <c r="A38" s="80">
        <v>39</v>
      </c>
      <c r="B38" s="78" t="s">
        <v>59</v>
      </c>
      <c r="C38" s="78" t="s">
        <v>48</v>
      </c>
      <c r="D38" s="81"/>
      <c r="E38" s="82" t="s">
        <v>218</v>
      </c>
      <c r="F38" s="101">
        <f>'dXdata - Annual'!G45</f>
        <v>122</v>
      </c>
      <c r="G38" s="101">
        <f>'dXdata - Annual'!H45</f>
        <v>88</v>
      </c>
      <c r="H38" s="109">
        <f>'dXdata - Annual'!I45</f>
        <v>133</v>
      </c>
      <c r="I38" s="183">
        <f>'dXdata - Monthly'!BN45</f>
        <v>8</v>
      </c>
      <c r="J38" s="184">
        <f>'dXdata - Monthly'!BO45</f>
        <v>15</v>
      </c>
      <c r="K38" s="184">
        <f>'dXdata - Monthly'!BP45</f>
        <v>11</v>
      </c>
      <c r="L38" s="184">
        <f>'dXdata - Monthly'!BQ45</f>
        <v>7</v>
      </c>
      <c r="M38" s="184">
        <f>'dXdata - Monthly'!BR45</f>
        <v>12</v>
      </c>
      <c r="N38" s="184">
        <f>'dXdata - Monthly'!BS45</f>
        <v>9</v>
      </c>
      <c r="O38" s="184">
        <f>'dXdata - Monthly'!BT45</f>
        <v>12</v>
      </c>
      <c r="P38" s="184">
        <f>'dXdata - Monthly'!BU45</f>
        <v>14</v>
      </c>
      <c r="Q38" s="184">
        <f>'dXdata - Monthly'!BV45</f>
        <v>8</v>
      </c>
      <c r="R38" s="184">
        <f>'dXdata - Monthly'!BW45</f>
        <v>14</v>
      </c>
      <c r="S38" s="184">
        <f>'dXdata - Monthly'!BX45</f>
        <v>15</v>
      </c>
      <c r="T38" s="184">
        <f>'dXdata - Monthly'!BY45</f>
        <v>8</v>
      </c>
      <c r="U38" s="183">
        <f>'dXdata - Monthly'!BZ45</f>
        <v>9</v>
      </c>
      <c r="V38" s="184">
        <f>'dXdata - Monthly'!CA45</f>
        <v>16</v>
      </c>
      <c r="W38" s="184">
        <f>'dXdata - Monthly'!CB45</f>
        <v>14</v>
      </c>
      <c r="X38" s="184">
        <f>'dXdata - Monthly'!CC45</f>
        <v>10</v>
      </c>
      <c r="Y38" s="184">
        <f>'dXdata - Monthly'!CD45</f>
        <v>12</v>
      </c>
      <c r="Z38" s="184">
        <f>'dXdata - Monthly'!CE45</f>
        <v>11</v>
      </c>
      <c r="AA38" s="184">
        <f>'dXdata - Monthly'!CF45</f>
        <v>12</v>
      </c>
      <c r="AB38" s="184">
        <f>'dXdata - Monthly'!CG45</f>
        <v>8</v>
      </c>
      <c r="AC38" s="216" t="e">
        <f>'dXdata - Monthly'!CH45</f>
        <v>#N/A</v>
      </c>
      <c r="AD38" s="79"/>
    </row>
    <row r="39" spans="1:30" s="254" customFormat="1" ht="16.5" customHeight="1" thickBot="1" x14ac:dyDescent="0.25">
      <c r="A39" s="79">
        <v>41</v>
      </c>
      <c r="B39" s="162" t="s">
        <v>60</v>
      </c>
      <c r="C39" s="162" t="s">
        <v>52</v>
      </c>
      <c r="D39" s="163"/>
      <c r="E39" s="163" t="s">
        <v>261</v>
      </c>
      <c r="F39" s="155">
        <f>'dXdata - Annual'!G46</f>
        <v>3418.6386503100002</v>
      </c>
      <c r="G39" s="155">
        <f>'dXdata - Annual'!H46</f>
        <v>5632.1880378899996</v>
      </c>
      <c r="H39" s="156">
        <f>'dXdata - Annual'!I46</f>
        <v>5710.1114281200007</v>
      </c>
      <c r="I39" s="188">
        <f>'dXdata - Monthly'!BN46</f>
        <v>371.47755496000008</v>
      </c>
      <c r="J39" s="189">
        <f>'dXdata - Monthly'!BO46</f>
        <v>373.89628661999996</v>
      </c>
      <c r="K39" s="189">
        <f>'dXdata - Monthly'!BP46</f>
        <v>600.99345711000001</v>
      </c>
      <c r="L39" s="189">
        <f>'dXdata - Monthly'!BQ46</f>
        <v>492.45631928</v>
      </c>
      <c r="M39" s="189">
        <f>'dXdata - Monthly'!BR46</f>
        <v>485.98153829</v>
      </c>
      <c r="N39" s="189">
        <f>'dXdata - Monthly'!BS46</f>
        <v>641.39768101000004</v>
      </c>
      <c r="O39" s="189">
        <f>'dXdata - Monthly'!BT46</f>
        <v>428.60712157999995</v>
      </c>
      <c r="P39" s="189">
        <f>'dXdata - Monthly'!BU46</f>
        <v>627.63743900999998</v>
      </c>
      <c r="Q39" s="189">
        <f>'dXdata - Monthly'!BV46</f>
        <v>545.37698512999987</v>
      </c>
      <c r="R39" s="189">
        <f>'dXdata - Monthly'!BW46</f>
        <v>415.63755531999993</v>
      </c>
      <c r="S39" s="189">
        <f>'dXdata - Monthly'!BX46</f>
        <v>380.16631200000012</v>
      </c>
      <c r="T39" s="189">
        <f>'dXdata - Monthly'!BY46</f>
        <v>346.48317781000003</v>
      </c>
      <c r="U39" s="188">
        <f>'dXdata - Monthly'!BZ46</f>
        <v>324.25585601</v>
      </c>
      <c r="V39" s="189">
        <f>'dXdata - Monthly'!CA46</f>
        <v>399.26400833000002</v>
      </c>
      <c r="W39" s="189">
        <f>'dXdata - Monthly'!CB46</f>
        <v>482.87407836</v>
      </c>
      <c r="X39" s="189">
        <f>'dXdata - Monthly'!CC46</f>
        <v>523.76542218999987</v>
      </c>
      <c r="Y39" s="189">
        <f>'dXdata - Monthly'!CD46</f>
        <v>591.28518170000007</v>
      </c>
      <c r="Z39" s="189">
        <f>'dXdata - Monthly'!CE46</f>
        <v>481.22841076999987</v>
      </c>
      <c r="AA39" s="189">
        <f>'dXdata - Monthly'!CF46</f>
        <v>457.43388056999993</v>
      </c>
      <c r="AB39" s="189">
        <f>'dXdata - Monthly'!CG46</f>
        <v>779.23434738000014</v>
      </c>
      <c r="AC39" s="217">
        <f>'dXdata - Monthly'!CH46</f>
        <v>352.46317403999996</v>
      </c>
      <c r="AD39" s="79"/>
    </row>
    <row r="40" spans="1:30" s="248" customFormat="1" ht="27.75" customHeight="1" x14ac:dyDescent="0.25">
      <c r="A40" s="4"/>
      <c r="B40" s="236"/>
      <c r="C40" s="237"/>
      <c r="D40" s="237"/>
      <c r="E40" s="270" t="s">
        <v>250</v>
      </c>
      <c r="F40" s="270"/>
      <c r="G40" s="270"/>
      <c r="H40" s="270"/>
      <c r="I40" s="270"/>
      <c r="J40" s="270"/>
      <c r="K40" s="270"/>
      <c r="L40" s="270"/>
      <c r="M40" s="270"/>
      <c r="N40" s="270"/>
      <c r="O40" s="270"/>
      <c r="P40" s="270"/>
      <c r="Q40" s="270"/>
      <c r="R40" s="270"/>
      <c r="S40" s="270"/>
      <c r="T40" s="270"/>
      <c r="U40" s="271"/>
      <c r="V40" s="271"/>
      <c r="W40" s="271"/>
      <c r="X40" s="271"/>
      <c r="Y40" s="271"/>
      <c r="Z40" s="271"/>
      <c r="AA40" s="271"/>
      <c r="AB40" s="271"/>
      <c r="AC40" s="271"/>
      <c r="AD40" s="54"/>
    </row>
    <row r="41" spans="1:30" s="248" customFormat="1" x14ac:dyDescent="0.25">
      <c r="A41" s="4"/>
      <c r="B41" s="236"/>
      <c r="C41" s="237"/>
      <c r="D41" s="237"/>
      <c r="E41" s="54" t="s">
        <v>258</v>
      </c>
      <c r="F41" s="97"/>
      <c r="G41" s="97"/>
      <c r="H41" s="97"/>
      <c r="I41" s="97"/>
      <c r="J41" s="97"/>
      <c r="K41" s="97"/>
      <c r="L41" s="97"/>
      <c r="M41" s="97"/>
      <c r="N41" s="97"/>
      <c r="O41" s="97"/>
      <c r="P41" s="97"/>
      <c r="Q41" s="97"/>
      <c r="R41" s="97"/>
      <c r="S41" s="97"/>
      <c r="T41" s="97"/>
      <c r="U41" s="97"/>
      <c r="V41" s="97"/>
      <c r="W41" s="97"/>
      <c r="X41" s="97"/>
      <c r="Y41" s="97"/>
      <c r="Z41" s="97"/>
      <c r="AA41" s="97"/>
      <c r="AB41" s="97"/>
      <c r="AC41" s="97"/>
      <c r="AD41" s="54"/>
    </row>
    <row r="42" spans="1:30" s="248" customFormat="1" x14ac:dyDescent="0.25">
      <c r="A42" s="4"/>
      <c r="B42" s="236"/>
      <c r="C42" s="237"/>
      <c r="D42" s="237"/>
      <c r="E42" s="54" t="s">
        <v>221</v>
      </c>
      <c r="F42" s="97"/>
      <c r="G42" s="97"/>
      <c r="H42" s="97"/>
      <c r="I42" s="97"/>
      <c r="J42" s="97"/>
      <c r="K42" s="97"/>
      <c r="L42" s="97"/>
      <c r="M42" s="97"/>
      <c r="N42" s="97"/>
      <c r="O42" s="97"/>
      <c r="P42" s="97"/>
      <c r="Q42" s="97"/>
      <c r="R42" s="97"/>
      <c r="S42" s="97"/>
      <c r="T42" s="97"/>
      <c r="U42" s="97"/>
      <c r="V42" s="97"/>
      <c r="W42" s="97"/>
      <c r="X42" s="97"/>
      <c r="Y42" s="97"/>
      <c r="Z42" s="97"/>
      <c r="AA42" s="97"/>
      <c r="AB42" s="97"/>
      <c r="AC42" s="97"/>
      <c r="AD42" s="54"/>
    </row>
    <row r="43" spans="1:30" s="248" customFormat="1" x14ac:dyDescent="0.25">
      <c r="A43" s="4"/>
      <c r="B43" s="236"/>
      <c r="C43" s="237"/>
      <c r="D43" s="237"/>
      <c r="E43" s="54" t="s">
        <v>61</v>
      </c>
      <c r="F43" s="97"/>
      <c r="G43" s="97"/>
      <c r="H43" s="97"/>
      <c r="I43" s="97"/>
      <c r="J43" s="97"/>
      <c r="K43" s="97"/>
      <c r="L43" s="97"/>
      <c r="M43" s="97"/>
      <c r="N43" s="97"/>
      <c r="O43" s="97"/>
      <c r="P43" s="97"/>
      <c r="Q43" s="97"/>
      <c r="R43" s="97"/>
      <c r="S43" s="97"/>
      <c r="T43" s="97"/>
      <c r="U43" s="97"/>
      <c r="V43" s="97"/>
      <c r="W43" s="97"/>
      <c r="X43" s="97"/>
      <c r="Y43" s="97"/>
      <c r="Z43" s="97"/>
      <c r="AA43" s="97"/>
      <c r="AB43" s="97"/>
      <c r="AC43" s="97"/>
      <c r="AD43" s="54"/>
    </row>
    <row r="44" spans="1:30" s="248" customFormat="1" x14ac:dyDescent="0.25">
      <c r="A44" s="4"/>
      <c r="B44" s="236"/>
      <c r="C44" s="237"/>
      <c r="D44" s="237"/>
      <c r="E44" s="238" t="s">
        <v>223</v>
      </c>
      <c r="F44" s="239"/>
      <c r="G44" s="239"/>
      <c r="H44" s="239"/>
      <c r="I44" s="97"/>
      <c r="J44" s="97"/>
      <c r="K44" s="97"/>
      <c r="L44" s="97"/>
      <c r="M44" s="97"/>
      <c r="N44" s="97"/>
      <c r="O44" s="97"/>
      <c r="P44" s="97"/>
      <c r="Q44" s="97"/>
      <c r="R44" s="97"/>
      <c r="S44" s="97"/>
      <c r="T44" s="97"/>
      <c r="U44" s="97"/>
      <c r="V44" s="97"/>
      <c r="W44" s="97"/>
      <c r="X44" s="97"/>
      <c r="Y44" s="97"/>
      <c r="Z44" s="97"/>
      <c r="AA44" s="97"/>
      <c r="AB44" s="97"/>
      <c r="AC44" s="97"/>
      <c r="AD44" s="54"/>
    </row>
    <row r="45" spans="1:30" s="248" customFormat="1" x14ac:dyDescent="0.25">
      <c r="A45" s="4"/>
      <c r="B45" s="236"/>
      <c r="C45" s="237"/>
      <c r="D45" s="237"/>
      <c r="E45" s="238" t="s">
        <v>225</v>
      </c>
      <c r="F45" s="239"/>
      <c r="G45" s="239"/>
      <c r="H45" s="239"/>
      <c r="I45" s="97"/>
      <c r="J45" s="97"/>
      <c r="K45" s="97"/>
      <c r="L45" s="97"/>
      <c r="M45" s="97"/>
      <c r="N45" s="97"/>
      <c r="O45" s="97"/>
      <c r="P45" s="97"/>
      <c r="Q45" s="97"/>
      <c r="R45" s="97"/>
      <c r="S45" s="97"/>
      <c r="T45" s="97"/>
      <c r="U45" s="97"/>
      <c r="V45" s="97"/>
      <c r="W45" s="97"/>
      <c r="X45" s="97"/>
      <c r="Y45" s="97"/>
      <c r="Z45" s="97"/>
      <c r="AA45" s="97"/>
      <c r="AB45" s="97"/>
      <c r="AC45" s="97"/>
      <c r="AD45" s="54"/>
    </row>
    <row r="46" spans="1:30" s="248" customFormat="1" ht="24" customHeight="1" x14ac:dyDescent="0.25">
      <c r="A46" s="4"/>
      <c r="B46" s="236"/>
      <c r="C46" s="237"/>
      <c r="D46" s="237"/>
      <c r="E46" s="255" t="s">
        <v>229</v>
      </c>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54"/>
    </row>
    <row r="47" spans="1:30" s="248" customFormat="1" x14ac:dyDescent="0.25">
      <c r="A47" s="4"/>
      <c r="B47" s="236"/>
      <c r="C47" s="237"/>
      <c r="D47" s="237"/>
      <c r="E47" s="255" t="s">
        <v>238</v>
      </c>
      <c r="F47" s="255"/>
      <c r="G47" s="255"/>
      <c r="H47" s="255"/>
      <c r="I47" s="255"/>
      <c r="J47" s="255"/>
      <c r="K47" s="255"/>
      <c r="L47" s="255"/>
      <c r="M47" s="255"/>
      <c r="N47" s="240"/>
      <c r="O47" s="243"/>
      <c r="P47" s="244"/>
      <c r="Q47" s="245"/>
      <c r="R47" s="245"/>
      <c r="S47" s="235"/>
      <c r="T47" s="246"/>
      <c r="U47" s="200"/>
      <c r="V47" s="200"/>
      <c r="W47" s="200"/>
      <c r="X47" s="200"/>
      <c r="Y47" s="200"/>
      <c r="Z47" s="200"/>
      <c r="AA47" s="200"/>
      <c r="AB47" s="200"/>
      <c r="AC47" s="200"/>
      <c r="AD47" s="54"/>
    </row>
    <row r="48" spans="1:30" s="248" customFormat="1" ht="12" customHeight="1" x14ac:dyDescent="0.25">
      <c r="A48" s="4"/>
      <c r="B48" s="236"/>
      <c r="C48" s="237"/>
      <c r="D48" s="237"/>
      <c r="E48" s="255" t="s">
        <v>257</v>
      </c>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54"/>
    </row>
    <row r="49" spans="1:30" s="248" customFormat="1" x14ac:dyDescent="0.25">
      <c r="A49" s="4"/>
      <c r="B49" s="236"/>
      <c r="C49" s="237"/>
      <c r="D49" s="237"/>
      <c r="E49" s="255" t="s">
        <v>256</v>
      </c>
      <c r="F49" s="255"/>
      <c r="G49" s="255"/>
      <c r="H49" s="255"/>
      <c r="I49" s="200"/>
      <c r="J49" s="200"/>
      <c r="K49" s="200"/>
      <c r="L49" s="200"/>
      <c r="M49" s="200"/>
      <c r="N49" s="200"/>
      <c r="O49" s="200"/>
      <c r="P49" s="200"/>
      <c r="Q49" s="200"/>
      <c r="R49" s="200"/>
      <c r="S49" s="200"/>
      <c r="T49" s="200"/>
      <c r="U49" s="200"/>
      <c r="V49" s="200"/>
      <c r="W49" s="200"/>
      <c r="X49" s="200"/>
      <c r="Y49" s="200"/>
      <c r="Z49" s="200"/>
      <c r="AA49" s="200"/>
      <c r="AB49" s="200"/>
      <c r="AC49" s="200"/>
      <c r="AD49" s="54"/>
    </row>
    <row r="50" spans="1:30" s="248" customFormat="1" x14ac:dyDescent="0.25">
      <c r="A50" s="4"/>
      <c r="B50" s="236"/>
      <c r="C50" s="237"/>
      <c r="D50" s="237"/>
      <c r="E50" s="255" t="s">
        <v>259</v>
      </c>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54"/>
    </row>
    <row r="51" spans="1:30" s="248" customFormat="1" x14ac:dyDescent="0.25">
      <c r="A51" s="4"/>
      <c r="B51" s="236"/>
      <c r="C51" s="237"/>
      <c r="D51" s="237"/>
      <c r="E51" s="255" t="s">
        <v>263</v>
      </c>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54"/>
    </row>
    <row r="52" spans="1:30" s="248" customFormat="1" x14ac:dyDescent="0.25">
      <c r="A52" s="4"/>
      <c r="B52" s="236"/>
      <c r="C52" s="237"/>
      <c r="D52" s="237"/>
      <c r="E52" s="54" t="s">
        <v>247</v>
      </c>
      <c r="F52" s="97"/>
      <c r="G52" s="97"/>
      <c r="H52" s="97"/>
      <c r="I52" s="97"/>
      <c r="J52" s="97"/>
      <c r="K52" s="97"/>
      <c r="L52" s="97"/>
      <c r="M52" s="97"/>
      <c r="N52" s="97"/>
      <c r="O52" s="97"/>
      <c r="P52" s="97"/>
      <c r="Q52" s="97"/>
      <c r="R52" s="97"/>
      <c r="S52" s="97"/>
      <c r="T52" s="97"/>
      <c r="U52" s="97"/>
      <c r="V52" s="97"/>
      <c r="W52" s="97"/>
      <c r="X52" s="97"/>
      <c r="Y52" s="97"/>
      <c r="Z52" s="97"/>
      <c r="AA52" s="97"/>
      <c r="AB52" s="97"/>
      <c r="AC52" s="97"/>
      <c r="AD52" s="54"/>
    </row>
    <row r="59" spans="1:30" x14ac:dyDescent="0.2">
      <c r="E59" s="13"/>
    </row>
  </sheetData>
  <sheetProtection algorithmName="SHA-512" hashValue="nb/5RabQ0wnF95iZMR/z6pd3LqV8b4Fsa3q49EmOCeWBrTMAjTD5esFtAj0BfmFfX6mzg663nrwDE/ej7cLztw==" saltValue="iKwxh+r3vfGApaU20eResQ==" spinCount="100000" sheet="1" objects="1" scenarios="1"/>
  <mergeCells count="13">
    <mergeCell ref="E51:AC51"/>
    <mergeCell ref="E49:H49"/>
    <mergeCell ref="E4:AC4"/>
    <mergeCell ref="E13:AC13"/>
    <mergeCell ref="E16:AC16"/>
    <mergeCell ref="E23:AC23"/>
    <mergeCell ref="E27:AC27"/>
    <mergeCell ref="E35:AC35"/>
    <mergeCell ref="E40:AC40"/>
    <mergeCell ref="E46:AC46"/>
    <mergeCell ref="E47:M47"/>
    <mergeCell ref="E48:AC48"/>
    <mergeCell ref="E50:AC50"/>
  </mergeCells>
  <pageMargins left="0.7" right="0.7" top="0.75" bottom="0.75" header="0.3" footer="0.3"/>
  <pageSetup orientation="portrait" horizontalDpi="1200" verticalDpi="1200" r:id="rId1"/>
  <ignoredErrors>
    <ignoredError sqref="F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39" customWidth="1"/>
    <col min="2" max="26" width="10.7109375" style="139" customWidth="1"/>
    <col min="27" max="27" width="6.7109375" style="139" customWidth="1"/>
    <col min="28" max="28" width="5.140625" style="139" customWidth="1"/>
    <col min="29" max="29" width="4.140625" style="139" customWidth="1"/>
    <col min="30" max="128" width="0" style="141" hidden="1" customWidth="1"/>
    <col min="129" max="16384" width="10.7109375" style="139" hidden="1"/>
  </cols>
  <sheetData>
    <row r="1" spans="1:128" ht="33.75" x14ac:dyDescent="0.5">
      <c r="A1" s="272" t="str">
        <f ca="1">TEXT(TODAY()-30,"MMMM yyyy")</f>
        <v>September 2023</v>
      </c>
      <c r="B1" s="272"/>
      <c r="C1" s="272"/>
      <c r="D1" s="272"/>
      <c r="E1" s="272"/>
      <c r="S1" s="140" t="e">
        <f>Table!#REF!</f>
        <v>#REF!</v>
      </c>
    </row>
    <row r="2" spans="1:128" ht="61.5" x14ac:dyDescent="0.9">
      <c r="A2" s="142" t="s">
        <v>0</v>
      </c>
    </row>
    <row r="3" spans="1:128" s="145" customFormat="1" ht="36" x14ac:dyDescent="0.55000000000000004">
      <c r="A3" s="143" t="s">
        <v>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45" customFormat="1" ht="36" x14ac:dyDescent="0.55000000000000004">
      <c r="A68" s="143" t="s">
        <v>19</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45" customFormat="1" ht="36" x14ac:dyDescent="0.55000000000000004">
      <c r="A112" s="143" t="s">
        <v>24</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45" customFormat="1" ht="36" x14ac:dyDescent="0.55000000000000004">
      <c r="A157" s="143" t="s">
        <v>36</v>
      </c>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45" customFormat="1" ht="36" x14ac:dyDescent="0.55000000000000004">
      <c r="A200" s="143" t="s">
        <v>42</v>
      </c>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45" customFormat="1" ht="36" x14ac:dyDescent="0.55000000000000004">
      <c r="A262" s="143" t="s">
        <v>56</v>
      </c>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141"/>
      <c r="CR262" s="141"/>
      <c r="CS262" s="141"/>
      <c r="CT262" s="141"/>
      <c r="CU262" s="141"/>
      <c r="CV262" s="141"/>
      <c r="CW262" s="141"/>
      <c r="CX262" s="141"/>
      <c r="CY262" s="141"/>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45" customFormat="1" ht="21" x14ac:dyDescent="0.35">
      <c r="A330" s="146" t="s">
        <v>215</v>
      </c>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D330" s="141"/>
      <c r="AE330" s="141"/>
      <c r="AF330" s="141"/>
      <c r="AG330" s="141"/>
      <c r="AH330" s="141"/>
      <c r="AI330" s="141"/>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row>
    <row r="331" spans="1:128" s="145" customFormat="1" ht="21" x14ac:dyDescent="0.3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c r="CU331" s="141"/>
      <c r="CV331" s="141"/>
      <c r="CW331" s="141"/>
      <c r="CX331" s="141"/>
      <c r="CY331" s="141"/>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13"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83" customFormat="1" x14ac:dyDescent="0.2">
      <c r="A12" s="84" t="s">
        <v>148</v>
      </c>
      <c r="B12" s="84"/>
      <c r="C12" s="84" t="s">
        <v>51</v>
      </c>
      <c r="D12" s="84" t="s">
        <v>149</v>
      </c>
      <c r="E12" s="85" t="s">
        <v>150</v>
      </c>
      <c r="F12" s="89">
        <v>42736</v>
      </c>
      <c r="G12" s="89">
        <v>42767</v>
      </c>
      <c r="H12" s="89">
        <v>42795</v>
      </c>
      <c r="I12" s="89">
        <v>42826</v>
      </c>
      <c r="J12" s="89">
        <v>42856</v>
      </c>
      <c r="K12" s="89">
        <v>42887</v>
      </c>
      <c r="L12" s="89">
        <v>42917</v>
      </c>
      <c r="M12" s="89">
        <v>42948</v>
      </c>
      <c r="N12" s="89">
        <v>42979</v>
      </c>
      <c r="O12" s="89">
        <v>43009</v>
      </c>
      <c r="P12" s="89">
        <v>43040</v>
      </c>
      <c r="Q12" s="89">
        <v>43070</v>
      </c>
      <c r="R12" s="89">
        <v>43101</v>
      </c>
      <c r="S12" s="89">
        <v>43132</v>
      </c>
      <c r="T12" s="89">
        <v>43160</v>
      </c>
      <c r="U12" s="89">
        <v>43191</v>
      </c>
      <c r="V12" s="89">
        <v>43221</v>
      </c>
      <c r="W12" s="89">
        <v>43252</v>
      </c>
      <c r="X12" s="89">
        <v>43282</v>
      </c>
      <c r="Y12" s="89">
        <v>43313</v>
      </c>
      <c r="Z12" s="89">
        <v>43344</v>
      </c>
      <c r="AA12" s="89">
        <v>43374</v>
      </c>
      <c r="AB12" s="89">
        <v>43405</v>
      </c>
      <c r="AC12" s="89">
        <v>43435</v>
      </c>
      <c r="AD12" s="89">
        <v>43466</v>
      </c>
      <c r="AE12" s="89">
        <v>43497</v>
      </c>
      <c r="AF12" s="89">
        <v>43525</v>
      </c>
      <c r="AG12" s="89">
        <v>43556</v>
      </c>
      <c r="AH12" s="89">
        <v>43586</v>
      </c>
      <c r="AI12" s="89">
        <v>43617</v>
      </c>
      <c r="AJ12" s="89">
        <v>43647</v>
      </c>
      <c r="AK12" s="89">
        <v>43678</v>
      </c>
      <c r="AL12" s="89">
        <v>43709</v>
      </c>
      <c r="AM12" s="89">
        <v>43739</v>
      </c>
      <c r="AN12" s="89">
        <v>43770</v>
      </c>
      <c r="AO12" s="89">
        <v>43800</v>
      </c>
      <c r="AP12" s="89">
        <v>43831</v>
      </c>
      <c r="AQ12" s="89">
        <v>43862</v>
      </c>
      <c r="AR12" s="89">
        <v>43891</v>
      </c>
      <c r="AS12" s="89">
        <v>43922</v>
      </c>
      <c r="AT12" s="89">
        <v>43952</v>
      </c>
      <c r="AU12" s="89">
        <v>43983</v>
      </c>
      <c r="AV12" s="89">
        <v>44013</v>
      </c>
      <c r="AW12" s="89">
        <v>44044</v>
      </c>
      <c r="AX12" s="89">
        <v>44075</v>
      </c>
      <c r="AY12" s="89">
        <v>44105</v>
      </c>
      <c r="AZ12" s="89">
        <v>44136</v>
      </c>
      <c r="BA12" s="89">
        <v>44166</v>
      </c>
      <c r="BB12" s="89">
        <v>44197</v>
      </c>
      <c r="BC12" s="89">
        <v>44228</v>
      </c>
      <c r="BD12" s="89">
        <v>44256</v>
      </c>
      <c r="BE12" s="89">
        <v>44287</v>
      </c>
      <c r="BF12" s="89">
        <v>44317</v>
      </c>
      <c r="BG12" s="89">
        <v>44348</v>
      </c>
      <c r="BH12" s="89">
        <v>44378</v>
      </c>
      <c r="BI12" s="89">
        <v>44409</v>
      </c>
      <c r="BJ12" s="89">
        <v>44440</v>
      </c>
      <c r="BK12" s="89">
        <v>44470</v>
      </c>
      <c r="BL12" s="89">
        <v>44501</v>
      </c>
      <c r="BM12" s="89">
        <v>44531</v>
      </c>
      <c r="BN12" s="89">
        <v>44562</v>
      </c>
      <c r="BO12" s="89">
        <v>44593</v>
      </c>
      <c r="BP12" s="89">
        <v>44621</v>
      </c>
      <c r="BQ12" s="89">
        <v>44652</v>
      </c>
      <c r="BR12" s="89">
        <v>44682</v>
      </c>
      <c r="BS12" s="89">
        <v>44713</v>
      </c>
      <c r="BT12" s="89">
        <v>44743</v>
      </c>
      <c r="BU12" s="89">
        <v>44774</v>
      </c>
      <c r="BV12" s="89">
        <v>44805</v>
      </c>
      <c r="BW12" s="89">
        <v>44835</v>
      </c>
      <c r="BX12" s="89">
        <v>44866</v>
      </c>
      <c r="BY12" s="89">
        <v>44896</v>
      </c>
      <c r="BZ12" s="89">
        <v>44927</v>
      </c>
      <c r="CA12" s="89">
        <v>44958</v>
      </c>
      <c r="CB12" s="89">
        <v>44986</v>
      </c>
      <c r="CC12" s="89">
        <v>45017</v>
      </c>
      <c r="CD12" s="89">
        <v>45047</v>
      </c>
      <c r="CE12" s="89">
        <v>45078</v>
      </c>
      <c r="CF12" s="89">
        <v>45108</v>
      </c>
      <c r="CG12" s="89">
        <v>45139</v>
      </c>
      <c r="CH12" s="89">
        <v>45170</v>
      </c>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row>
    <row r="13" spans="1:1233" x14ac:dyDescent="0.2">
      <c r="E13" s="86"/>
    </row>
    <row r="14" spans="1:1233" x14ac:dyDescent="0.2">
      <c r="A14" s="41" t="s">
        <v>116</v>
      </c>
      <c r="C14" s="41" t="s">
        <v>15</v>
      </c>
      <c r="D14" s="87" t="s">
        <v>81</v>
      </c>
      <c r="E14" s="86">
        <v>45216</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87" t="s">
        <v>81</v>
      </c>
      <c r="E15" s="86">
        <v>45216</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87" t="s">
        <v>81</v>
      </c>
      <c r="E16" s="86">
        <v>45205</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v>6</v>
      </c>
      <c r="CH16" s="44">
        <v>6</v>
      </c>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87" t="s">
        <v>81</v>
      </c>
      <c r="E17" s="86">
        <v>45205</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v>5.8</v>
      </c>
      <c r="CH17" s="44">
        <v>5.8</v>
      </c>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82</v>
      </c>
      <c r="C18" s="41" t="s">
        <v>11</v>
      </c>
      <c r="D18" s="87" t="s">
        <v>81</v>
      </c>
      <c r="E18" s="86">
        <v>45205</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v>990.7</v>
      </c>
      <c r="CH18" s="44">
        <v>983.4</v>
      </c>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87" t="s">
        <v>81</v>
      </c>
      <c r="E19" s="86">
        <v>45205</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44960</v>
      </c>
      <c r="BY19" s="45">
        <v>43990</v>
      </c>
      <c r="BZ19" s="45">
        <v>42280</v>
      </c>
      <c r="CA19" s="45">
        <v>41010</v>
      </c>
      <c r="CB19" s="45">
        <v>40540</v>
      </c>
      <c r="CC19" s="45">
        <v>40510</v>
      </c>
      <c r="CD19" s="45">
        <v>41630</v>
      </c>
      <c r="CE19" s="45">
        <v>42580</v>
      </c>
      <c r="CF19" s="45">
        <v>43170</v>
      </c>
      <c r="CG19" s="45" t="e">
        <v>#N/A</v>
      </c>
      <c r="CH19" s="45" t="e">
        <v>#N/A</v>
      </c>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87" t="s">
        <v>81</v>
      </c>
      <c r="E20" s="86">
        <v>45205</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-44.037839183470254</v>
      </c>
      <c r="BY20" s="44">
        <v>-40.754208754208754</v>
      </c>
      <c r="BZ20" s="44">
        <v>-38.448100160139752</v>
      </c>
      <c r="CA20" s="44">
        <v>-35.427491733585256</v>
      </c>
      <c r="CB20" s="44">
        <v>-30.936967632027258</v>
      </c>
      <c r="CC20" s="44">
        <v>-26.890452986825487</v>
      </c>
      <c r="CD20" s="44">
        <v>-21.185157137447941</v>
      </c>
      <c r="CE20" s="44">
        <v>-18.61620795107034</v>
      </c>
      <c r="CF20" s="44">
        <v>-14.700652045050388</v>
      </c>
      <c r="CG20" s="44" t="e">
        <v>#N/A</v>
      </c>
      <c r="CH20" s="44" t="e">
        <v>#N/A</v>
      </c>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87" t="s">
        <v>81</v>
      </c>
      <c r="E21" s="86">
        <v>45205</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14280</v>
      </c>
      <c r="BY21" s="45">
        <v>14120</v>
      </c>
      <c r="BZ21" s="45">
        <v>13090</v>
      </c>
      <c r="CA21" s="45">
        <v>12870</v>
      </c>
      <c r="CB21" s="45">
        <v>12750</v>
      </c>
      <c r="CC21" s="45">
        <v>12770</v>
      </c>
      <c r="CD21" s="45">
        <v>13180</v>
      </c>
      <c r="CE21" s="45">
        <v>13430</v>
      </c>
      <c r="CF21" s="45">
        <v>13440</v>
      </c>
      <c r="CG21" s="45" t="e">
        <v>#N/A</v>
      </c>
      <c r="CH21" s="45" t="e">
        <v>#N/A</v>
      </c>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87" t="s">
        <v>81</v>
      </c>
      <c r="E22" s="86">
        <v>45205</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-47.5</v>
      </c>
      <c r="BY22" s="44">
        <v>-42.508143322475568</v>
      </c>
      <c r="BZ22" s="44">
        <v>-41.614629794826051</v>
      </c>
      <c r="CA22" s="44">
        <v>-34.470468431771891</v>
      </c>
      <c r="CB22" s="44">
        <v>-29.867986798679869</v>
      </c>
      <c r="CC22" s="44">
        <v>-23.715651135005977</v>
      </c>
      <c r="CD22" s="44">
        <v>-20.983213429256597</v>
      </c>
      <c r="CE22" s="44">
        <v>-16.271820448877804</v>
      </c>
      <c r="CF22" s="44">
        <v>-13.178294573643413</v>
      </c>
      <c r="CG22" s="44" t="e">
        <v>#N/A</v>
      </c>
      <c r="CH22" s="44" t="e">
        <v>#N/A</v>
      </c>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87" t="s">
        <v>81</v>
      </c>
      <c r="E23" s="86">
        <v>45205</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v>4.5590881823635243</v>
      </c>
      <c r="CH23" s="50">
        <v>5.7304038004750479</v>
      </c>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87" t="s">
        <v>81</v>
      </c>
      <c r="E24" s="86">
        <v>45197</v>
      </c>
      <c r="F24" s="44">
        <v>0.18109474700256367</v>
      </c>
      <c r="G24" s="44">
        <v>-1.1562091917591277</v>
      </c>
      <c r="H24" s="44">
        <v>-0.88815412204812372</v>
      </c>
      <c r="I24" s="44">
        <v>0.37313536655556589</v>
      </c>
      <c r="J24" s="44">
        <v>0.56565200486637934</v>
      </c>
      <c r="K24" s="44">
        <v>0.96207085414652393</v>
      </c>
      <c r="L24" s="44">
        <v>-0.69040168385939849</v>
      </c>
      <c r="M24" s="44">
        <v>-0.72819127280800977</v>
      </c>
      <c r="N24" s="44">
        <v>3.6071013134723717</v>
      </c>
      <c r="O24" s="44">
        <v>2.6121115375658865</v>
      </c>
      <c r="P24" s="44">
        <v>0.57078656967592956</v>
      </c>
      <c r="Q24" s="44">
        <v>1.7349595921452243</v>
      </c>
      <c r="R24" s="44">
        <v>1.8902791673289565</v>
      </c>
      <c r="S24" s="44">
        <v>3.7107426100343011</v>
      </c>
      <c r="T24" s="44">
        <v>3.085646093420813</v>
      </c>
      <c r="U24" s="44">
        <v>2.1366099613552514</v>
      </c>
      <c r="V24" s="44">
        <v>1.0660123219675244</v>
      </c>
      <c r="W24" s="44">
        <v>1.1659967620489375</v>
      </c>
      <c r="X24" s="44">
        <v>2.1381272697430509</v>
      </c>
      <c r="Y24" s="44">
        <v>1.9871561856294573</v>
      </c>
      <c r="Z24" s="44">
        <v>-1.4007429157069873</v>
      </c>
      <c r="AA24" s="44">
        <v>0.75167309816153161</v>
      </c>
      <c r="AB24" s="44">
        <v>1.2520588444771663</v>
      </c>
      <c r="AC24" s="44">
        <v>-0.65493172561049695</v>
      </c>
      <c r="AD24" s="44">
        <v>-0.399409843334253</v>
      </c>
      <c r="AE24" s="44">
        <v>-1.3477259753728377</v>
      </c>
      <c r="AF24" s="44">
        <v>1.1838163730933715</v>
      </c>
      <c r="AG24" s="44">
        <v>-3.6829765636936518E-2</v>
      </c>
      <c r="AH24" s="44">
        <v>3.4230746083701913</v>
      </c>
      <c r="AI24" s="44">
        <v>2.7378681034615271</v>
      </c>
      <c r="AJ24" s="44">
        <v>2.8332867666799988</v>
      </c>
      <c r="AK24" s="44">
        <v>1.6468502389851869</v>
      </c>
      <c r="AL24" s="44">
        <v>4.0150425837849779</v>
      </c>
      <c r="AM24" s="44">
        <v>5.2060475909427195</v>
      </c>
      <c r="AN24" s="44">
        <v>3.3784903927371879</v>
      </c>
      <c r="AO24" s="44">
        <v>3.3719800622826535</v>
      </c>
      <c r="AP24" s="44">
        <v>3.9307115846972884</v>
      </c>
      <c r="AQ24" s="44">
        <v>3.6227898126421687</v>
      </c>
      <c r="AR24" s="44">
        <v>1.9730923979189186</v>
      </c>
      <c r="AS24" s="44">
        <v>8.7043320920811027</v>
      </c>
      <c r="AT24" s="44">
        <v>9.2529113424875131</v>
      </c>
      <c r="AU24" s="44">
        <v>5.8539962514866817</v>
      </c>
      <c r="AV24" s="44">
        <v>3.8977353203865084</v>
      </c>
      <c r="AW24" s="44">
        <v>4.9530352881172801</v>
      </c>
      <c r="AX24" s="44">
        <v>2.969587979788435</v>
      </c>
      <c r="AY24" s="44">
        <v>-0.58095152733863564</v>
      </c>
      <c r="AZ24" s="44">
        <v>2.4787748653869013</v>
      </c>
      <c r="BA24" s="44">
        <v>2.2847835960733587</v>
      </c>
      <c r="BB24" s="44">
        <v>5.645093925925937</v>
      </c>
      <c r="BC24" s="44">
        <v>5.3561490849593163</v>
      </c>
      <c r="BD24" s="44">
        <v>3.1745754877421373</v>
      </c>
      <c r="BE24" s="44">
        <v>-2.5292561212725273</v>
      </c>
      <c r="BF24" s="44">
        <v>-3.3309049453225326</v>
      </c>
      <c r="BG24" s="44">
        <v>-0.55349819912410281</v>
      </c>
      <c r="BH24" s="44">
        <v>0.98880972537200851</v>
      </c>
      <c r="BI24" s="44">
        <v>1.0877522370835058</v>
      </c>
      <c r="BJ24" s="44">
        <v>0.70816315305297639</v>
      </c>
      <c r="BK24" s="44">
        <v>2.6420530081899374</v>
      </c>
      <c r="BL24" s="44">
        <v>2.2563978712576871</v>
      </c>
      <c r="BM24" s="44">
        <v>2.3859286008063751</v>
      </c>
      <c r="BN24" s="44">
        <v>0.73898634172469002</v>
      </c>
      <c r="BO24" s="44">
        <v>0.26209394042115974</v>
      </c>
      <c r="BP24" s="44">
        <v>2.8638811168121947</v>
      </c>
      <c r="BQ24" s="44">
        <v>2.3206685034638408</v>
      </c>
      <c r="BR24" s="44">
        <v>1.7438563190352419</v>
      </c>
      <c r="BS24" s="44">
        <v>1.9603503604899597</v>
      </c>
      <c r="BT24" s="44">
        <v>0.9867130093341725</v>
      </c>
      <c r="BU24" s="44">
        <v>2.872867926457312</v>
      </c>
      <c r="BV24" s="44">
        <v>2.9405941542212766</v>
      </c>
      <c r="BW24" s="44">
        <v>2.7432962026294083</v>
      </c>
      <c r="BX24" s="44">
        <v>2.4019041371915462</v>
      </c>
      <c r="BY24" s="44">
        <v>2.2999947532521992</v>
      </c>
      <c r="BZ24" s="44">
        <v>1.9285037503466551</v>
      </c>
      <c r="CA24" s="44">
        <v>1.5724470715354322</v>
      </c>
      <c r="CB24" s="44">
        <v>1.7082807463389305</v>
      </c>
      <c r="CC24" s="44">
        <v>3.4181104831087827</v>
      </c>
      <c r="CD24" s="44">
        <v>3.5233752614203029</v>
      </c>
      <c r="CE24" s="44">
        <v>2.3858576054743175</v>
      </c>
      <c r="CF24" s="44">
        <v>4.441055860402976</v>
      </c>
      <c r="CG24" s="44" t="e">
        <v>#N/A</v>
      </c>
      <c r="CH24" s="44" t="e">
        <v>#N/A</v>
      </c>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87" t="s">
        <v>81</v>
      </c>
      <c r="E25" s="86">
        <v>45205</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v>1.9774011299435124</v>
      </c>
      <c r="CH25" s="44">
        <v>2.7932960893854775</v>
      </c>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87" t="s">
        <v>81</v>
      </c>
      <c r="E26" s="86">
        <v>45205</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44">
        <v>1.5612161051766549</v>
      </c>
      <c r="CH26" s="44">
        <v>1.7471433837080719</v>
      </c>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87" t="s">
        <v>81</v>
      </c>
      <c r="E27" s="86">
        <v>45203</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87" t="s">
        <v>81</v>
      </c>
      <c r="E28" s="86">
        <v>45203</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8" t="s">
        <v>126</v>
      </c>
      <c r="D29" s="87" t="s">
        <v>81</v>
      </c>
      <c r="E29" s="86">
        <v>45205</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1323.85</v>
      </c>
      <c r="BG29" s="44">
        <v>1326.1</v>
      </c>
      <c r="BH29" s="44">
        <v>1328.35</v>
      </c>
      <c r="BI29" s="44">
        <v>1330.6</v>
      </c>
      <c r="BJ29" s="44">
        <v>1332.85</v>
      </c>
      <c r="BK29" s="44">
        <v>1335.1</v>
      </c>
      <c r="BL29" s="44">
        <v>1337.35</v>
      </c>
      <c r="BM29" s="44">
        <v>1339.6</v>
      </c>
      <c r="BN29" s="44">
        <v>1341.85</v>
      </c>
      <c r="BO29" s="44">
        <v>1344.1</v>
      </c>
      <c r="BP29" s="44">
        <v>1346.35</v>
      </c>
      <c r="BQ29" s="44">
        <v>1348.6</v>
      </c>
      <c r="BR29" s="44">
        <v>1351.9833333333333</v>
      </c>
      <c r="BS29" s="44">
        <v>1355.3666666666668</v>
      </c>
      <c r="BT29" s="44">
        <v>1358.75</v>
      </c>
      <c r="BU29" s="44">
        <v>1362.1333333333332</v>
      </c>
      <c r="BV29" s="44">
        <v>1365.5166666666667</v>
      </c>
      <c r="BW29" s="44">
        <v>1368.9</v>
      </c>
      <c r="BX29" s="44">
        <v>1372.2833333333333</v>
      </c>
      <c r="BY29" s="44">
        <v>1375.6666666666667</v>
      </c>
      <c r="BZ29" s="44">
        <v>1379.05</v>
      </c>
      <c r="CA29" s="44">
        <v>1382.4333333333332</v>
      </c>
      <c r="CB29" s="44">
        <v>1385.8166666666668</v>
      </c>
      <c r="CC29" s="44">
        <v>1389.2</v>
      </c>
      <c r="CD29" s="44">
        <v>1394.8613681006327</v>
      </c>
      <c r="CE29" s="44">
        <v>1400.3468160680457</v>
      </c>
      <c r="CF29" s="44">
        <v>1407.7345794163741</v>
      </c>
      <c r="CG29" s="44">
        <v>1413.9730328919927</v>
      </c>
      <c r="CH29" s="44">
        <v>1420.2634486260933</v>
      </c>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87" t="s">
        <v>81</v>
      </c>
      <c r="E30" s="86">
        <v>45203</v>
      </c>
      <c r="F30" s="44">
        <v>1.6289597684263191</v>
      </c>
      <c r="G30" s="44">
        <v>2.156244952482389</v>
      </c>
      <c r="H30" s="44">
        <v>2.8789252158577749</v>
      </c>
      <c r="I30" s="44">
        <v>3.1354064093918943</v>
      </c>
      <c r="J30" s="44">
        <v>4.1308679724740616</v>
      </c>
      <c r="K30" s="44">
        <v>3.8271482724617112</v>
      </c>
      <c r="L30" s="44">
        <v>3.3947801388207743</v>
      </c>
      <c r="M30" s="44">
        <v>3.085244421878075</v>
      </c>
      <c r="N30" s="44">
        <v>3.0157165289229404</v>
      </c>
      <c r="O30" s="44">
        <v>3.2628998428835709</v>
      </c>
      <c r="P30" s="44">
        <v>3.3554748100695031</v>
      </c>
      <c r="Q30" s="44">
        <v>3.4355169468001101</v>
      </c>
      <c r="R30" s="44">
        <v>2.9438943611675317</v>
      </c>
      <c r="S30" s="44">
        <v>3.1299092622772529</v>
      </c>
      <c r="T30" s="44">
        <v>3.0404275934029723</v>
      </c>
      <c r="U30" s="44">
        <v>2.6553211329991777</v>
      </c>
      <c r="V30" s="44">
        <v>2.8558702239879663</v>
      </c>
      <c r="W30" s="44">
        <v>2.7444878204496703</v>
      </c>
      <c r="X30" s="44">
        <v>2.9287831627702987</v>
      </c>
      <c r="Y30" s="44">
        <v>3.1982916624349489</v>
      </c>
      <c r="Z30" s="44">
        <v>3.1546044545479379</v>
      </c>
      <c r="AA30" s="44">
        <v>3.1794075934368227</v>
      </c>
      <c r="AB30" s="44">
        <v>2.5003118409261615</v>
      </c>
      <c r="AC30" s="44">
        <v>2.1927064425834475</v>
      </c>
      <c r="AD30" s="44">
        <v>2.2704058282157602</v>
      </c>
      <c r="AE30" s="44">
        <v>1.6704873998676151</v>
      </c>
      <c r="AF30" s="44">
        <v>1.9911838192290254</v>
      </c>
      <c r="AG30" s="44">
        <v>2.4046501257293018</v>
      </c>
      <c r="AH30" s="44">
        <v>2.1925161676966232</v>
      </c>
      <c r="AI30" s="44">
        <v>2.3214703192226738</v>
      </c>
      <c r="AJ30" s="44">
        <v>1.9988882860292989</v>
      </c>
      <c r="AK30" s="44">
        <v>1.8085212163550635</v>
      </c>
      <c r="AL30" s="44">
        <v>1.8010999480118972</v>
      </c>
      <c r="AM30" s="44">
        <v>1.6610211865569546</v>
      </c>
      <c r="AN30" s="44">
        <v>1.847554008558272</v>
      </c>
      <c r="AO30" s="44">
        <v>2.1641326928929727</v>
      </c>
      <c r="AP30" s="44">
        <v>2.2560069241913894</v>
      </c>
      <c r="AQ30" s="44">
        <v>2.6499964848752944</v>
      </c>
      <c r="AR30" s="44">
        <v>-5.6023285878123996</v>
      </c>
      <c r="AS30" s="44">
        <v>-16.233066510221839</v>
      </c>
      <c r="AT30" s="44">
        <v>-12.853125428344626</v>
      </c>
      <c r="AU30" s="44">
        <v>-7.9986250906919025</v>
      </c>
      <c r="AV30" s="44">
        <v>-5.6731329355966036</v>
      </c>
      <c r="AW30" s="44">
        <v>-4.7660189564914246</v>
      </c>
      <c r="AX30" s="44">
        <v>-4.0253430854961465</v>
      </c>
      <c r="AY30" s="44">
        <v>-3.5169351315632924</v>
      </c>
      <c r="AZ30" s="44">
        <v>-2.8117224343363945</v>
      </c>
      <c r="BA30" s="44">
        <v>-2.9274875574181958</v>
      </c>
      <c r="BB30" s="44">
        <v>-2.6682885734149897</v>
      </c>
      <c r="BC30" s="44">
        <v>-2.6305184608757304</v>
      </c>
      <c r="BD30" s="44">
        <v>6.2702645268685853</v>
      </c>
      <c r="BE30" s="44">
        <v>17.96188706672892</v>
      </c>
      <c r="BF30" s="44">
        <v>12.361682931129248</v>
      </c>
      <c r="BG30" s="44">
        <v>7.0740479725335925</v>
      </c>
      <c r="BH30" s="44">
        <v>4.947374178327224</v>
      </c>
      <c r="BI30" s="44">
        <v>4.5519783950373816</v>
      </c>
      <c r="BJ30" s="44">
        <v>3.9503753638332251</v>
      </c>
      <c r="BK30" s="44">
        <v>4.1505009913105573</v>
      </c>
      <c r="BL30" s="44">
        <v>3.9015592656759912</v>
      </c>
      <c r="BM30" s="44">
        <v>3.778864795905279</v>
      </c>
      <c r="BN30" s="44">
        <v>3.0961889443210211</v>
      </c>
      <c r="BO30" s="44">
        <v>3.5392158861546674</v>
      </c>
      <c r="BP30" s="44">
        <v>3.2702745966188385</v>
      </c>
      <c r="BQ30" s="44">
        <v>4.406090987362643</v>
      </c>
      <c r="BR30" s="44">
        <v>5.251747728235312</v>
      </c>
      <c r="BS30" s="44">
        <v>4.6433841313148427</v>
      </c>
      <c r="BT30" s="44">
        <v>4.2382246239317523</v>
      </c>
      <c r="BU30" s="44">
        <v>3.8825091160969993</v>
      </c>
      <c r="BV30" s="44">
        <v>3.6454335570200724</v>
      </c>
      <c r="BW30" s="44">
        <v>2.8758613382783071</v>
      </c>
      <c r="BX30" s="44">
        <v>2.4984676988946575</v>
      </c>
      <c r="BY30" s="44">
        <v>2.2810762644940752</v>
      </c>
      <c r="BZ30" s="44">
        <v>3.1588729001930327</v>
      </c>
      <c r="CA30" s="44">
        <v>2.5204809692635388</v>
      </c>
      <c r="CB30" s="44">
        <v>1.8399235239611178</v>
      </c>
      <c r="CC30" s="44">
        <v>1.6495523271805146</v>
      </c>
      <c r="CD30" s="44">
        <v>1.6031330931256305</v>
      </c>
      <c r="CE30" s="44">
        <v>1.2082750655831198</v>
      </c>
      <c r="CF30" s="44">
        <v>1.0771149241335376</v>
      </c>
      <c r="CG30" s="44" t="e">
        <v>#N/A</v>
      </c>
      <c r="CH30" s="44" t="e">
        <v>#N/A</v>
      </c>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87" t="s">
        <v>81</v>
      </c>
      <c r="E31" s="86">
        <v>45203</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87" t="s">
        <v>81</v>
      </c>
      <c r="E32" s="86">
        <v>45203</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87" t="s">
        <v>81</v>
      </c>
      <c r="E33" s="86">
        <v>45197</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7.0859249999999996</v>
      </c>
      <c r="AQ33" s="44">
        <v>6.9773250000000004</v>
      </c>
      <c r="AR33" s="44">
        <v>6.0295240000000003</v>
      </c>
      <c r="AS33" s="44">
        <v>5.0418130000000003</v>
      </c>
      <c r="AT33" s="44">
        <v>6.2014950000000004</v>
      </c>
      <c r="AU33" s="44">
        <v>7.0025279999999999</v>
      </c>
      <c r="AV33" s="44">
        <v>7.1224540000000003</v>
      </c>
      <c r="AW33" s="44">
        <v>6.763261</v>
      </c>
      <c r="AX33" s="44">
        <v>7.4463749999999997</v>
      </c>
      <c r="AY33" s="44">
        <v>7.3932950000000002</v>
      </c>
      <c r="AZ33" s="44">
        <v>7.476623</v>
      </c>
      <c r="BA33" s="44">
        <v>7.4334100000000003</v>
      </c>
      <c r="BB33" s="44">
        <v>7.5232830000000002</v>
      </c>
      <c r="BC33" s="44">
        <v>7.5998279999999996</v>
      </c>
      <c r="BD33" s="44">
        <v>7.5136589999999996</v>
      </c>
      <c r="BE33" s="44">
        <v>7.6261089999999996</v>
      </c>
      <c r="BF33" s="44">
        <v>7.4964839999999997</v>
      </c>
      <c r="BG33" s="44">
        <v>7.5774309999999998</v>
      </c>
      <c r="BH33" s="44">
        <v>7.4841879999999996</v>
      </c>
      <c r="BI33" s="44">
        <v>7.5356519999999998</v>
      </c>
      <c r="BJ33" s="44">
        <v>7.6035959999999996</v>
      </c>
      <c r="BK33" s="44">
        <v>7.8296289999999997</v>
      </c>
      <c r="BL33" s="44">
        <v>7.9636969999999998</v>
      </c>
      <c r="BM33" s="44">
        <v>7.7800950000000002</v>
      </c>
      <c r="BN33" s="44">
        <v>7.6795809999999998</v>
      </c>
      <c r="BO33" s="44">
        <v>7.7945310000000001</v>
      </c>
      <c r="BP33" s="44">
        <v>7.9695919999999996</v>
      </c>
      <c r="BQ33" s="44">
        <v>7.9890559999999997</v>
      </c>
      <c r="BR33" s="44">
        <v>8.3055699999999995</v>
      </c>
      <c r="BS33" s="44">
        <v>8.1210509999999996</v>
      </c>
      <c r="BT33" s="44">
        <v>8.302778</v>
      </c>
      <c r="BU33" s="44">
        <v>8.3123199999999997</v>
      </c>
      <c r="BV33" s="44">
        <v>8.2053530000000006</v>
      </c>
      <c r="BW33" s="44">
        <v>8.3355709999999998</v>
      </c>
      <c r="BX33" s="44">
        <v>8.3607089999999999</v>
      </c>
      <c r="BY33" s="44">
        <v>8.4312939999999994</v>
      </c>
      <c r="BZ33" s="44">
        <v>8.6639130000000009</v>
      </c>
      <c r="CA33" s="44">
        <v>8.4881630000000001</v>
      </c>
      <c r="CB33" s="44">
        <v>8.3840500000000002</v>
      </c>
      <c r="CC33" s="44">
        <v>8.4422289999999993</v>
      </c>
      <c r="CD33" s="44">
        <v>8.568365</v>
      </c>
      <c r="CE33" s="44">
        <v>8.4496330000000004</v>
      </c>
      <c r="CF33" s="44">
        <v>8.4155759999999997</v>
      </c>
      <c r="CG33" s="44" t="e">
        <v>#N/A</v>
      </c>
      <c r="CH33" s="44" t="e">
        <v>#N/A</v>
      </c>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87" t="s">
        <v>81</v>
      </c>
      <c r="E34" s="86">
        <v>45197</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2.8239290785018958</v>
      </c>
      <c r="AQ34" s="50">
        <v>2.7588913448211945</v>
      </c>
      <c r="AR34" s="50">
        <v>2.3266197326540867</v>
      </c>
      <c r="AS34" s="50">
        <v>1.9264745091629436</v>
      </c>
      <c r="AT34" s="50">
        <v>2.456855837998603</v>
      </c>
      <c r="AU34" s="50">
        <v>2.8537316451569663</v>
      </c>
      <c r="AV34" s="50">
        <v>2.9305178447418747</v>
      </c>
      <c r="AW34" s="50">
        <v>2.7750496215469411</v>
      </c>
      <c r="AX34" s="50">
        <v>3.0508921590987503</v>
      </c>
      <c r="AY34" s="50">
        <v>3.0490090559072933</v>
      </c>
      <c r="AZ34" s="50">
        <v>3.0820767591889355</v>
      </c>
      <c r="BA34" s="50">
        <v>3.0609612777526385</v>
      </c>
      <c r="BB34" s="50">
        <v>3.0682099573567942</v>
      </c>
      <c r="BC34" s="50">
        <v>3.0860353418779951</v>
      </c>
      <c r="BD34" s="50">
        <v>3.0549153036901928</v>
      </c>
      <c r="BE34" s="50">
        <v>3.0541821909535471</v>
      </c>
      <c r="BF34" s="50">
        <v>2.981141554977679</v>
      </c>
      <c r="BG34" s="50">
        <v>3.0193850276048626</v>
      </c>
      <c r="BH34" s="50">
        <v>2.9582458176388187</v>
      </c>
      <c r="BI34" s="50">
        <v>2.9923027645889513</v>
      </c>
      <c r="BJ34" s="50">
        <v>3.0594966976654319</v>
      </c>
      <c r="BK34" s="50">
        <v>3.2028501189651206</v>
      </c>
      <c r="BL34" s="50">
        <v>3.2500878506117532</v>
      </c>
      <c r="BM34" s="50">
        <v>3.1645166284312745</v>
      </c>
      <c r="BN34" s="50">
        <v>3.14374555539248</v>
      </c>
      <c r="BO34" s="50">
        <v>3.2029165147036824</v>
      </c>
      <c r="BP34" s="50">
        <v>3.2463427455989406</v>
      </c>
      <c r="BQ34" s="50">
        <v>3.2654667231098529</v>
      </c>
      <c r="BR34" s="50">
        <v>3.4708820520684989</v>
      </c>
      <c r="BS34" s="50">
        <v>3.4192732109869688</v>
      </c>
      <c r="BT34" s="50">
        <v>3.565690308533485</v>
      </c>
      <c r="BU34" s="50">
        <v>3.5208693712383345</v>
      </c>
      <c r="BV34" s="50">
        <v>3.4833721755886562</v>
      </c>
      <c r="BW34" s="50">
        <v>3.5468598454951903</v>
      </c>
      <c r="BX34" s="50">
        <v>3.5690256904878503</v>
      </c>
      <c r="BY34" s="50">
        <v>3.6010674997331265</v>
      </c>
      <c r="BZ34" s="50">
        <v>3.6185840910941054</v>
      </c>
      <c r="CA34" s="50">
        <v>3.4187922051680957</v>
      </c>
      <c r="CB34" s="50">
        <v>3.3588130375711951</v>
      </c>
      <c r="CC34" s="50">
        <v>3.3809412972360726</v>
      </c>
      <c r="CD34" s="50">
        <v>3.465170359115108</v>
      </c>
      <c r="CE34" s="50">
        <v>3.4321186748540415</v>
      </c>
      <c r="CF34" s="50">
        <v>3.3954547749666233</v>
      </c>
      <c r="CG34" s="50" t="e">
        <v>#N/A</v>
      </c>
      <c r="CH34" s="50" t="e">
        <v>#N/A</v>
      </c>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87" t="s">
        <v>81</v>
      </c>
      <c r="E35" s="86">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87" t="s">
        <v>81</v>
      </c>
      <c r="E36" s="86">
        <v>45188</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t="e">
        <v>#N/A</v>
      </c>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87" t="s">
        <v>81</v>
      </c>
      <c r="E37" s="86">
        <v>45203</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t="e">
        <v>#N/A</v>
      </c>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242</v>
      </c>
      <c r="C38" s="41" t="s">
        <v>243</v>
      </c>
      <c r="D38" s="87" t="s">
        <v>81</v>
      </c>
      <c r="E38" s="86">
        <v>45205</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3118</v>
      </c>
      <c r="CE38" s="51">
        <v>3140</v>
      </c>
      <c r="CF38" s="51">
        <v>2643</v>
      </c>
      <c r="CG38" s="51">
        <v>2722</v>
      </c>
      <c r="CH38" s="51">
        <v>2441</v>
      </c>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244</v>
      </c>
      <c r="C39" s="41" t="s">
        <v>46</v>
      </c>
      <c r="D39" s="87" t="s">
        <v>81</v>
      </c>
      <c r="E39" s="86">
        <v>45205</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552414</v>
      </c>
      <c r="CE39" s="51">
        <v>552120</v>
      </c>
      <c r="CF39" s="51">
        <v>539463</v>
      </c>
      <c r="CG39" s="51">
        <v>522714</v>
      </c>
      <c r="CH39" s="51">
        <v>549582</v>
      </c>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245</v>
      </c>
      <c r="C40" s="41" t="s">
        <v>246</v>
      </c>
      <c r="D40" s="87" t="s">
        <v>81</v>
      </c>
      <c r="E40" s="86">
        <v>45205</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0.85424657534246573</v>
      </c>
      <c r="CE40" s="51">
        <v>0.79715663874079712</v>
      </c>
      <c r="CF40" s="51">
        <v>0.81398213735756086</v>
      </c>
      <c r="CG40" s="51">
        <v>0.86937080804854683</v>
      </c>
      <c r="CH40" s="51">
        <v>0.76496396114070819</v>
      </c>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87" t="s">
        <v>81</v>
      </c>
      <c r="E41" s="86">
        <v>45216</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32.777432236538267</v>
      </c>
      <c r="CF41" s="44">
        <v>36.149881568454212</v>
      </c>
      <c r="CG41" s="44">
        <v>37.612883965391475</v>
      </c>
      <c r="CH41" s="44" t="e">
        <v>#N/A</v>
      </c>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87" t="s">
        <v>81</v>
      </c>
      <c r="E42" s="86">
        <v>45216</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7.8244170000000004</v>
      </c>
      <c r="CF42" s="44">
        <v>8.1887150000000002</v>
      </c>
      <c r="CG42" s="44">
        <v>8.6774920000000009</v>
      </c>
      <c r="CH42" s="44" t="e">
        <v>#N/A</v>
      </c>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87" t="s">
        <v>81</v>
      </c>
      <c r="E43" s="86">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87" t="s">
        <v>81</v>
      </c>
      <c r="E44" s="86">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87" t="s">
        <v>81</v>
      </c>
      <c r="E45" s="86">
        <v>45203</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t="e">
        <v>#N/A</v>
      </c>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87" t="s">
        <v>81</v>
      </c>
      <c r="E46" s="86">
        <v>45203</v>
      </c>
      <c r="F46" s="170">
        <v>211.71463941000002</v>
      </c>
      <c r="G46" s="170">
        <v>203.25591274999999</v>
      </c>
      <c r="H46" s="170">
        <v>377.28521883999997</v>
      </c>
      <c r="I46" s="170">
        <v>262.26815905999996</v>
      </c>
      <c r="J46" s="170">
        <v>377.82733134999995</v>
      </c>
      <c r="K46" s="170">
        <v>328.10005632999997</v>
      </c>
      <c r="L46" s="170">
        <v>291.66943687999998</v>
      </c>
      <c r="M46" s="170">
        <v>338.38902560000002</v>
      </c>
      <c r="N46" s="170">
        <v>1160.6761759199999</v>
      </c>
      <c r="O46" s="170">
        <v>337.90144084000002</v>
      </c>
      <c r="P46" s="170">
        <v>377.48615973</v>
      </c>
      <c r="Q46" s="170">
        <v>296.04393754</v>
      </c>
      <c r="R46" s="170">
        <v>192.50134502</v>
      </c>
      <c r="S46" s="170">
        <v>339.79507228</v>
      </c>
      <c r="T46" s="170">
        <v>440.72041249999978</v>
      </c>
      <c r="U46" s="170">
        <v>438.01505121000002</v>
      </c>
      <c r="V46" s="170">
        <v>717.96065556999997</v>
      </c>
      <c r="W46" s="170">
        <v>394.67880638999998</v>
      </c>
      <c r="X46" s="170">
        <v>443.75838563999997</v>
      </c>
      <c r="Y46" s="170">
        <v>350.65400500000004</v>
      </c>
      <c r="Z46" s="170">
        <v>269.08082389000015</v>
      </c>
      <c r="AA46" s="170">
        <v>331.93516801999999</v>
      </c>
      <c r="AB46" s="170">
        <v>380.14598493</v>
      </c>
      <c r="AC46" s="170">
        <v>235.75597334</v>
      </c>
      <c r="AD46" s="170">
        <v>258.26002690000001</v>
      </c>
      <c r="AE46" s="170">
        <v>356.93944166999995</v>
      </c>
      <c r="AF46" s="170">
        <v>342.73377866999999</v>
      </c>
      <c r="AG46" s="170">
        <v>375.70581040000002</v>
      </c>
      <c r="AH46" s="170">
        <v>331.4357517200001</v>
      </c>
      <c r="AI46" s="170">
        <v>365.97580137999995</v>
      </c>
      <c r="AJ46" s="170">
        <v>339.88632200000006</v>
      </c>
      <c r="AK46" s="170">
        <v>349.23542468000005</v>
      </c>
      <c r="AL46" s="170">
        <v>400.27509522999998</v>
      </c>
      <c r="AM46" s="170">
        <v>464.40499113999994</v>
      </c>
      <c r="AN46" s="170">
        <v>1121.19836865</v>
      </c>
      <c r="AO46" s="170">
        <v>296.70538710999995</v>
      </c>
      <c r="AP46" s="170">
        <v>208.99793284999998</v>
      </c>
      <c r="AQ46" s="170">
        <v>334.20810939999996</v>
      </c>
      <c r="AR46" s="170">
        <v>210.52395752999999</v>
      </c>
      <c r="AS46" s="170">
        <v>296.57145077999996</v>
      </c>
      <c r="AT46" s="170">
        <v>233.45572200999999</v>
      </c>
      <c r="AU46" s="170">
        <v>272.65470457000004</v>
      </c>
      <c r="AV46" s="170">
        <v>325.04111212999999</v>
      </c>
      <c r="AW46" s="170">
        <v>332.14389097999998</v>
      </c>
      <c r="AX46" s="170">
        <v>321.22676925999997</v>
      </c>
      <c r="AY46" s="170">
        <v>325.89368012</v>
      </c>
      <c r="AZ46" s="170">
        <v>284.86698002999998</v>
      </c>
      <c r="BA46" s="170">
        <v>273.05434064999997</v>
      </c>
      <c r="BB46" s="170">
        <v>294.96100552999997</v>
      </c>
      <c r="BC46" s="170">
        <v>668.3938728899999</v>
      </c>
      <c r="BD46" s="170">
        <v>424.43845229999999</v>
      </c>
      <c r="BE46" s="170">
        <v>408.52839591999992</v>
      </c>
      <c r="BF46" s="170">
        <v>456.07384695999997</v>
      </c>
      <c r="BG46" s="170">
        <v>1063.13722947</v>
      </c>
      <c r="BH46" s="170">
        <v>443.2296665500001</v>
      </c>
      <c r="BI46" s="170">
        <v>346.94017393000001</v>
      </c>
      <c r="BJ46" s="170">
        <v>359.31431253000005</v>
      </c>
      <c r="BK46" s="170">
        <v>384.27460969999998</v>
      </c>
      <c r="BL46" s="170">
        <v>399.13101159999997</v>
      </c>
      <c r="BM46" s="170">
        <v>383.76546050999997</v>
      </c>
      <c r="BN46" s="170">
        <v>371.47755496000008</v>
      </c>
      <c r="BO46" s="170">
        <v>373.89628661999996</v>
      </c>
      <c r="BP46" s="170">
        <v>600.99345711000001</v>
      </c>
      <c r="BQ46" s="170">
        <v>492.45631928</v>
      </c>
      <c r="BR46" s="170">
        <v>485.98153829</v>
      </c>
      <c r="BS46" s="170">
        <v>641.39768101000004</v>
      </c>
      <c r="BT46" s="170">
        <v>428.60712157999995</v>
      </c>
      <c r="BU46" s="170">
        <v>627.63743900999998</v>
      </c>
      <c r="BV46" s="170">
        <v>545.37698512999987</v>
      </c>
      <c r="BW46" s="170">
        <v>415.63755531999993</v>
      </c>
      <c r="BX46" s="170">
        <v>380.16631200000012</v>
      </c>
      <c r="BY46" s="170">
        <v>346.48317781000003</v>
      </c>
      <c r="BZ46" s="170">
        <v>324.25585601</v>
      </c>
      <c r="CA46" s="170">
        <v>399.26400833000002</v>
      </c>
      <c r="CB46" s="170">
        <v>482.87407836</v>
      </c>
      <c r="CC46" s="170">
        <v>523.76542218999987</v>
      </c>
      <c r="CD46" s="170">
        <v>591.28518170000007</v>
      </c>
      <c r="CE46" s="170">
        <v>481.22841076999987</v>
      </c>
      <c r="CF46" s="170">
        <v>457.43388056999993</v>
      </c>
      <c r="CG46" s="170">
        <v>779.23434738000014</v>
      </c>
      <c r="CH46" s="170">
        <v>352.46317403999996</v>
      </c>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86"/>
    </row>
    <row r="48" spans="1:1233"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Q7" sqref="Q7"/>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249</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83" customFormat="1" x14ac:dyDescent="0.2">
      <c r="A12" s="84" t="s">
        <v>148</v>
      </c>
      <c r="B12" s="84"/>
      <c r="C12" s="84" t="s">
        <v>51</v>
      </c>
      <c r="D12" s="84" t="s">
        <v>149</v>
      </c>
      <c r="E12" s="85" t="s">
        <v>150</v>
      </c>
      <c r="F12" s="94">
        <v>43466</v>
      </c>
      <c r="G12" s="94">
        <v>43831</v>
      </c>
      <c r="H12" s="94">
        <v>44197</v>
      </c>
      <c r="I12" s="94">
        <v>44562</v>
      </c>
      <c r="J12" s="94"/>
    </row>
    <row r="13" spans="1:34" x14ac:dyDescent="0.2">
      <c r="E13" s="86"/>
    </row>
    <row r="14" spans="1:34" x14ac:dyDescent="0.2">
      <c r="A14" s="41" t="s">
        <v>169</v>
      </c>
      <c r="C14" s="41" t="s">
        <v>15</v>
      </c>
      <c r="D14" s="87" t="s">
        <v>170</v>
      </c>
      <c r="E14" s="86">
        <v>44943</v>
      </c>
      <c r="F14" s="44">
        <v>1.4174344436569841</v>
      </c>
      <c r="G14" s="44">
        <v>1.1180992313067684</v>
      </c>
      <c r="H14" s="44">
        <v>3.1789910158949608</v>
      </c>
      <c r="I14" s="44">
        <v>7.233757535164087</v>
      </c>
      <c r="J14" s="44"/>
    </row>
    <row r="15" spans="1:34" x14ac:dyDescent="0.2">
      <c r="A15" s="41" t="s">
        <v>171</v>
      </c>
      <c r="C15" s="41" t="s">
        <v>15</v>
      </c>
      <c r="D15" s="87" t="s">
        <v>170</v>
      </c>
      <c r="E15" s="86">
        <v>44943</v>
      </c>
      <c r="F15" s="44">
        <v>1.9490254872563728</v>
      </c>
      <c r="G15" s="44">
        <v>0.73529411764705621</v>
      </c>
      <c r="H15" s="44">
        <v>3.3576642335766405</v>
      </c>
      <c r="I15" s="44">
        <v>6.7796610169491567</v>
      </c>
      <c r="J15" s="44"/>
    </row>
    <row r="16" spans="1:34" x14ac:dyDescent="0.2">
      <c r="A16" s="41" t="s">
        <v>219</v>
      </c>
      <c r="C16" s="41" t="s">
        <v>7</v>
      </c>
      <c r="D16" s="87" t="s">
        <v>170</v>
      </c>
      <c r="E16" s="86">
        <v>44967</v>
      </c>
      <c r="F16" s="44">
        <v>7.1</v>
      </c>
      <c r="G16" s="44">
        <v>11.6</v>
      </c>
      <c r="H16" s="44">
        <v>9</v>
      </c>
      <c r="I16" s="44">
        <v>6</v>
      </c>
      <c r="J16" s="44"/>
    </row>
    <row r="17" spans="1:10" x14ac:dyDescent="0.2">
      <c r="A17" s="41" t="s">
        <v>172</v>
      </c>
      <c r="C17" s="41" t="s">
        <v>44</v>
      </c>
      <c r="D17" s="87" t="s">
        <v>170</v>
      </c>
      <c r="E17" s="86">
        <v>44967</v>
      </c>
      <c r="F17" s="44">
        <v>5.7</v>
      </c>
      <c r="G17" s="44">
        <v>9.6999999999999993</v>
      </c>
      <c r="H17" s="44">
        <v>7.5</v>
      </c>
      <c r="I17" s="44">
        <v>5.3</v>
      </c>
      <c r="J17" s="44"/>
    </row>
    <row r="18" spans="1:10" x14ac:dyDescent="0.2">
      <c r="A18" s="41" t="s">
        <v>173</v>
      </c>
      <c r="D18" s="87" t="s">
        <v>170</v>
      </c>
      <c r="E18" s="86">
        <v>44967</v>
      </c>
      <c r="F18" s="45">
        <v>891.1</v>
      </c>
      <c r="G18" s="45">
        <v>835.6</v>
      </c>
      <c r="H18" s="45">
        <v>870.1</v>
      </c>
      <c r="I18" s="45">
        <v>933.9</v>
      </c>
      <c r="J18" s="45"/>
    </row>
    <row r="19" spans="1:10" x14ac:dyDescent="0.2">
      <c r="A19" s="41" t="s">
        <v>174</v>
      </c>
      <c r="C19" s="41" t="s">
        <v>13</v>
      </c>
      <c r="D19" s="87" t="s">
        <v>170</v>
      </c>
      <c r="E19" s="86">
        <v>45036</v>
      </c>
      <c r="F19" s="45">
        <v>50861.666666666664</v>
      </c>
      <c r="G19" s="45">
        <v>81002.5</v>
      </c>
      <c r="H19" s="45">
        <v>163443.33333333334</v>
      </c>
      <c r="I19" s="45">
        <v>52986.666666666664</v>
      </c>
      <c r="J19" s="45"/>
    </row>
    <row r="20" spans="1:10" x14ac:dyDescent="0.2">
      <c r="A20" s="41" t="s">
        <v>175</v>
      </c>
      <c r="C20" s="41" t="s">
        <v>15</v>
      </c>
      <c r="D20" s="87" t="s">
        <v>170</v>
      </c>
      <c r="E20" s="86">
        <v>45036</v>
      </c>
      <c r="F20" s="50">
        <v>-7.4218453744292923</v>
      </c>
      <c r="G20" s="50">
        <v>59.260412229249269</v>
      </c>
      <c r="H20" s="50">
        <v>101.77566536012263</v>
      </c>
      <c r="I20" s="50">
        <v>-67.581016866192158</v>
      </c>
      <c r="J20" s="50"/>
    </row>
    <row r="21" spans="1:10" x14ac:dyDescent="0.2">
      <c r="A21" s="41" t="s">
        <v>176</v>
      </c>
      <c r="C21" s="41" t="s">
        <v>13</v>
      </c>
      <c r="D21" s="87" t="s">
        <v>170</v>
      </c>
      <c r="E21" s="86">
        <v>45036</v>
      </c>
      <c r="F21" s="45">
        <v>16095</v>
      </c>
      <c r="G21" s="45">
        <v>27410.833333333332</v>
      </c>
      <c r="H21" s="45">
        <v>56817.5</v>
      </c>
      <c r="I21" s="45">
        <v>16504.166666666668</v>
      </c>
      <c r="J21" s="45"/>
    </row>
    <row r="22" spans="1:10" x14ac:dyDescent="0.2">
      <c r="A22" s="41" t="s">
        <v>177</v>
      </c>
      <c r="C22" s="41" t="s">
        <v>15</v>
      </c>
      <c r="D22" s="87" t="s">
        <v>170</v>
      </c>
      <c r="E22" s="86">
        <v>45036</v>
      </c>
      <c r="F22" s="50">
        <v>-9.4811829216853276</v>
      </c>
      <c r="G22" s="50">
        <v>70.306513409961681</v>
      </c>
      <c r="H22" s="50">
        <v>107.2811844465388</v>
      </c>
      <c r="I22" s="50">
        <v>-70.9523180944838</v>
      </c>
      <c r="J22" s="50"/>
    </row>
    <row r="23" spans="1:10" x14ac:dyDescent="0.2">
      <c r="A23" s="41" t="s">
        <v>178</v>
      </c>
      <c r="C23" s="41" t="s">
        <v>15</v>
      </c>
      <c r="D23" s="87" t="s">
        <v>170</v>
      </c>
      <c r="E23" s="86">
        <v>44967</v>
      </c>
      <c r="F23" s="50">
        <v>1.9883724017096371</v>
      </c>
      <c r="G23" s="50">
        <v>4.7555833203186015</v>
      </c>
      <c r="H23" s="50">
        <v>-1.0610013666293994</v>
      </c>
      <c r="I23" s="50">
        <v>1.2506906424230468</v>
      </c>
      <c r="J23" s="50"/>
    </row>
    <row r="24" spans="1:10" x14ac:dyDescent="0.2">
      <c r="A24" s="41" t="s">
        <v>179</v>
      </c>
      <c r="C24" s="41" t="s">
        <v>15</v>
      </c>
      <c r="D24" s="87" t="s">
        <v>170</v>
      </c>
      <c r="E24" s="86">
        <v>45019</v>
      </c>
      <c r="F24" s="44">
        <v>2.1548266704565222</v>
      </c>
      <c r="G24" s="44">
        <v>4.0868510458327512</v>
      </c>
      <c r="H24" s="44">
        <v>1.4366312590434749</v>
      </c>
      <c r="I24" s="44">
        <v>2.0066788908761124</v>
      </c>
      <c r="J24" s="44"/>
    </row>
    <row r="25" spans="1:10" x14ac:dyDescent="0.2">
      <c r="A25" s="41" t="s">
        <v>180</v>
      </c>
      <c r="C25" s="41" t="s">
        <v>15</v>
      </c>
      <c r="D25" s="87" t="s">
        <v>170</v>
      </c>
      <c r="E25" s="86">
        <v>45043</v>
      </c>
      <c r="F25" s="44">
        <v>3.0129870129870451</v>
      </c>
      <c r="G25" s="44">
        <v>5.0932929904185409</v>
      </c>
      <c r="H25" s="44">
        <v>-0.23992322456815041</v>
      </c>
      <c r="I25" s="44">
        <v>3.5113035113035096</v>
      </c>
      <c r="J25" s="44"/>
    </row>
    <row r="26" spans="1:10" x14ac:dyDescent="0.2">
      <c r="A26" s="41" t="s">
        <v>181</v>
      </c>
      <c r="C26" s="41" t="s">
        <v>15</v>
      </c>
      <c r="D26" s="87" t="s">
        <v>170</v>
      </c>
      <c r="E26" s="86">
        <v>45043</v>
      </c>
      <c r="F26" s="50">
        <v>2.9387321828885815</v>
      </c>
      <c r="G26" s="50">
        <v>5.5570254886396775</v>
      </c>
      <c r="H26" s="50">
        <v>-0.7545472074040882</v>
      </c>
      <c r="I26" s="50">
        <v>4.2424360169930564</v>
      </c>
      <c r="J26" s="50"/>
    </row>
    <row r="27" spans="1:10" x14ac:dyDescent="0.2">
      <c r="A27" s="41" t="s">
        <v>182</v>
      </c>
      <c r="C27" s="41" t="s">
        <v>123</v>
      </c>
      <c r="D27" s="87" t="s">
        <v>170</v>
      </c>
      <c r="E27" s="86">
        <v>44931</v>
      </c>
      <c r="F27" s="44">
        <v>56.984166666666674</v>
      </c>
      <c r="G27" s="44">
        <v>39.227499999999999</v>
      </c>
      <c r="H27" s="44">
        <v>67.987499999999997</v>
      </c>
      <c r="I27" s="44">
        <v>94.786666666666676</v>
      </c>
      <c r="J27" s="44"/>
    </row>
    <row r="28" spans="1:10" x14ac:dyDescent="0.2">
      <c r="A28" s="41" t="s">
        <v>228</v>
      </c>
      <c r="C28" s="41" t="s">
        <v>227</v>
      </c>
      <c r="D28" s="87" t="s">
        <v>170</v>
      </c>
      <c r="E28" s="86">
        <v>44931</v>
      </c>
      <c r="F28" s="44">
        <v>1.605594711</v>
      </c>
      <c r="G28" s="44">
        <v>2.099217066</v>
      </c>
      <c r="H28" s="44">
        <v>3.3620073760000002</v>
      </c>
      <c r="I28" s="44">
        <v>5.0895984319999998</v>
      </c>
      <c r="J28" s="44"/>
    </row>
    <row r="29" spans="1:10" x14ac:dyDescent="0.2">
      <c r="A29" s="41" t="s">
        <v>183</v>
      </c>
      <c r="D29" s="87" t="s">
        <v>170</v>
      </c>
      <c r="E29" s="86">
        <v>45051</v>
      </c>
      <c r="F29" s="45">
        <v>1285.711</v>
      </c>
      <c r="G29" s="45">
        <v>1307</v>
      </c>
      <c r="H29" s="45">
        <v>1321.6</v>
      </c>
      <c r="I29" s="45">
        <v>1348.6</v>
      </c>
      <c r="J29" s="45"/>
    </row>
    <row r="30" spans="1:10" x14ac:dyDescent="0.2">
      <c r="A30" s="41" t="s">
        <v>200</v>
      </c>
      <c r="C30" s="41" t="s">
        <v>15</v>
      </c>
      <c r="D30" s="87" t="s">
        <v>170</v>
      </c>
      <c r="E30" s="86">
        <v>45203</v>
      </c>
      <c r="F30" s="44">
        <v>2.0102808414990792</v>
      </c>
      <c r="G30" s="44">
        <v>-5.1357210098545769</v>
      </c>
      <c r="H30" s="44">
        <v>5.0256668914848701</v>
      </c>
      <c r="I30" s="44">
        <v>3.6277620161279778</v>
      </c>
      <c r="J30" s="44"/>
    </row>
    <row r="31" spans="1:10" x14ac:dyDescent="0.2">
      <c r="A31" s="41" t="s">
        <v>201</v>
      </c>
      <c r="C31" s="41" t="s">
        <v>44</v>
      </c>
      <c r="D31" s="87" t="s">
        <v>170</v>
      </c>
      <c r="E31" s="86">
        <v>44931</v>
      </c>
      <c r="F31" s="44">
        <v>3.9500000000000006</v>
      </c>
      <c r="G31" s="44">
        <v>2.7416666666666667</v>
      </c>
      <c r="H31" s="44">
        <v>2.4499999999999997</v>
      </c>
      <c r="I31" s="44">
        <v>4.2</v>
      </c>
      <c r="J31" s="44"/>
    </row>
    <row r="32" spans="1:10" x14ac:dyDescent="0.2">
      <c r="A32" s="41" t="s">
        <v>128</v>
      </c>
      <c r="C32" s="41" t="s">
        <v>44</v>
      </c>
      <c r="D32" s="87" t="s">
        <v>170</v>
      </c>
      <c r="E32" s="86">
        <v>44931</v>
      </c>
      <c r="F32" s="51">
        <v>2</v>
      </c>
      <c r="G32" s="51">
        <v>0.79166666666666663</v>
      </c>
      <c r="H32" s="51">
        <v>0.5</v>
      </c>
      <c r="I32" s="51">
        <v>2.25</v>
      </c>
      <c r="J32" s="51"/>
    </row>
    <row r="33" spans="1:10" x14ac:dyDescent="0.2">
      <c r="A33" s="41" t="s">
        <v>202</v>
      </c>
      <c r="C33" s="41" t="s">
        <v>130</v>
      </c>
      <c r="D33" s="87" t="s">
        <v>170</v>
      </c>
      <c r="E33" s="86">
        <v>45022</v>
      </c>
      <c r="F33" s="44">
        <v>83.501951000000005</v>
      </c>
      <c r="G33" s="44">
        <v>81.97402799999999</v>
      </c>
      <c r="H33" s="44">
        <v>91.533650999999992</v>
      </c>
      <c r="I33" s="44">
        <v>97.807406</v>
      </c>
      <c r="J33" s="44"/>
    </row>
    <row r="34" spans="1:10" x14ac:dyDescent="0.2">
      <c r="A34" s="41" t="s">
        <v>203</v>
      </c>
      <c r="D34" s="87" t="s">
        <v>170</v>
      </c>
      <c r="E34" s="86">
        <v>45099</v>
      </c>
      <c r="F34" s="170">
        <v>33.234280254669713</v>
      </c>
      <c r="G34" s="170">
        <v>33.095008866532126</v>
      </c>
      <c r="H34" s="170">
        <v>36.891369254362417</v>
      </c>
      <c r="I34" s="170">
        <v>41.035511692937064</v>
      </c>
      <c r="J34" s="170"/>
    </row>
    <row r="35" spans="1:10" x14ac:dyDescent="0.2">
      <c r="A35" s="41" t="s">
        <v>204</v>
      </c>
      <c r="D35" s="87" t="s">
        <v>170</v>
      </c>
      <c r="E35" s="86">
        <v>43217</v>
      </c>
      <c r="F35" s="44" t="e">
        <v>#N/A</v>
      </c>
      <c r="G35" s="44" t="e">
        <v>#N/A</v>
      </c>
      <c r="H35" s="44" t="e">
        <v>#N/A</v>
      </c>
      <c r="I35" s="44" t="e">
        <v>#N/A</v>
      </c>
      <c r="J35" s="44"/>
    </row>
    <row r="36" spans="1:10" x14ac:dyDescent="0.2">
      <c r="A36" s="41" t="s">
        <v>205</v>
      </c>
      <c r="C36" s="41" t="s">
        <v>51</v>
      </c>
      <c r="D36" s="87" t="s">
        <v>170</v>
      </c>
      <c r="E36" s="86">
        <v>44944</v>
      </c>
      <c r="F36" s="45">
        <v>11909</v>
      </c>
      <c r="G36" s="45">
        <v>9235</v>
      </c>
      <c r="H36" s="45">
        <v>15017</v>
      </c>
      <c r="I36" s="45">
        <v>17306</v>
      </c>
      <c r="J36" s="45"/>
    </row>
    <row r="37" spans="1:10" x14ac:dyDescent="0.2">
      <c r="A37" s="41" t="s">
        <v>206</v>
      </c>
      <c r="C37" s="41" t="s">
        <v>136</v>
      </c>
      <c r="D37" s="87" t="s">
        <v>170</v>
      </c>
      <c r="E37" s="86">
        <v>44964</v>
      </c>
      <c r="F37" s="45">
        <v>5589</v>
      </c>
      <c r="G37" s="45">
        <v>3602</v>
      </c>
      <c r="H37" s="45">
        <v>2731</v>
      </c>
      <c r="I37" s="45">
        <v>2374</v>
      </c>
      <c r="J37" s="45"/>
    </row>
    <row r="38" spans="1:10" x14ac:dyDescent="0.2">
      <c r="A38" s="41" t="s">
        <v>239</v>
      </c>
      <c r="C38" s="41" t="s">
        <v>51</v>
      </c>
      <c r="D38" s="87" t="s">
        <v>170</v>
      </c>
      <c r="E38" s="86">
        <v>45086</v>
      </c>
      <c r="F38" s="45">
        <v>16344</v>
      </c>
      <c r="G38" s="45">
        <v>16149</v>
      </c>
      <c r="H38" s="45">
        <v>27684</v>
      </c>
      <c r="I38" s="45">
        <v>29659</v>
      </c>
      <c r="J38" s="45"/>
    </row>
    <row r="39" spans="1:10" x14ac:dyDescent="0.2">
      <c r="A39" s="41" t="s">
        <v>240</v>
      </c>
      <c r="C39" s="194">
        <v>0</v>
      </c>
      <c r="D39" s="87" t="s">
        <v>170</v>
      </c>
      <c r="E39" s="86">
        <v>45086</v>
      </c>
      <c r="F39" s="44">
        <v>456.99574999999999</v>
      </c>
      <c r="G39" s="44">
        <v>454.20774999999998</v>
      </c>
      <c r="H39" s="44">
        <v>489.97449999999998</v>
      </c>
      <c r="I39" s="44">
        <v>511.47158333333334</v>
      </c>
      <c r="J39" s="44"/>
    </row>
    <row r="40" spans="1:10" x14ac:dyDescent="0.2">
      <c r="A40" s="41" t="s">
        <v>241</v>
      </c>
      <c r="C40" s="41" t="s">
        <v>207</v>
      </c>
      <c r="D40" s="87" t="s">
        <v>170</v>
      </c>
      <c r="E40" s="86">
        <v>45086</v>
      </c>
      <c r="F40" s="50">
        <v>52.876091879650602</v>
      </c>
      <c r="G40" s="50">
        <v>57.337120539676903</v>
      </c>
      <c r="H40" s="50">
        <v>73.496694719515759</v>
      </c>
      <c r="I40" s="50">
        <v>76.273627362736278</v>
      </c>
      <c r="J40" s="50"/>
    </row>
    <row r="41" spans="1:10" x14ac:dyDescent="0.2">
      <c r="A41" s="41" t="s">
        <v>208</v>
      </c>
      <c r="C41" s="41" t="s">
        <v>130</v>
      </c>
      <c r="D41" s="87" t="s">
        <v>170</v>
      </c>
      <c r="E41" s="86">
        <v>45064</v>
      </c>
      <c r="F41" s="44">
        <v>81.649869628709723</v>
      </c>
      <c r="G41" s="44">
        <v>77.515426974015313</v>
      </c>
      <c r="H41" s="44">
        <v>88.929502555535578</v>
      </c>
      <c r="I41" s="44">
        <v>107.20479247926475</v>
      </c>
      <c r="J41" s="44"/>
    </row>
    <row r="42" spans="1:10" x14ac:dyDescent="0.2">
      <c r="A42" s="41" t="s">
        <v>209</v>
      </c>
      <c r="C42" s="41" t="s">
        <v>130</v>
      </c>
      <c r="D42" s="87" t="s">
        <v>170</v>
      </c>
      <c r="E42" s="86">
        <v>45062</v>
      </c>
      <c r="F42" s="44">
        <v>75.960791999999998</v>
      </c>
      <c r="G42" s="44">
        <v>64.532858000000004</v>
      </c>
      <c r="H42" s="44">
        <v>86.790747999999994</v>
      </c>
      <c r="I42" s="44">
        <v>108.54391600000002</v>
      </c>
      <c r="J42" s="44"/>
    </row>
    <row r="43" spans="1:10" x14ac:dyDescent="0.2">
      <c r="A43" s="41" t="s">
        <v>210</v>
      </c>
      <c r="D43" s="87" t="s">
        <v>170</v>
      </c>
      <c r="E43" s="86">
        <v>43469</v>
      </c>
      <c r="F43" s="45" t="e">
        <v>#N/A</v>
      </c>
      <c r="G43" s="45" t="e">
        <v>#N/A</v>
      </c>
      <c r="H43" s="45" t="e">
        <v>#N/A</v>
      </c>
      <c r="I43" s="45" t="e">
        <v>#N/A</v>
      </c>
      <c r="J43" s="45"/>
    </row>
    <row r="44" spans="1:10" x14ac:dyDescent="0.2">
      <c r="A44" s="41" t="s">
        <v>211</v>
      </c>
      <c r="D44" s="87" t="s">
        <v>170</v>
      </c>
      <c r="E44" s="86">
        <v>43469</v>
      </c>
      <c r="F44" s="45" t="e">
        <v>#N/A</v>
      </c>
      <c r="G44" s="45" t="e">
        <v>#N/A</v>
      </c>
      <c r="H44" s="45" t="e">
        <v>#N/A</v>
      </c>
      <c r="I44" s="45" t="e">
        <v>#N/A</v>
      </c>
      <c r="J44" s="45"/>
    </row>
    <row r="45" spans="1:10" x14ac:dyDescent="0.2">
      <c r="A45" s="41" t="s">
        <v>212</v>
      </c>
      <c r="C45" s="41" t="s">
        <v>136</v>
      </c>
      <c r="D45" s="87" t="s">
        <v>170</v>
      </c>
      <c r="E45" s="86">
        <v>44964</v>
      </c>
      <c r="F45" s="45">
        <v>155</v>
      </c>
      <c r="G45" s="45">
        <v>122</v>
      </c>
      <c r="H45" s="45">
        <v>88</v>
      </c>
      <c r="I45" s="45">
        <v>133</v>
      </c>
      <c r="J45" s="45"/>
    </row>
    <row r="46" spans="1:10" x14ac:dyDescent="0.2">
      <c r="A46" s="41" t="s">
        <v>213</v>
      </c>
      <c r="C46" s="41" t="s">
        <v>146</v>
      </c>
      <c r="D46" s="87" t="s">
        <v>170</v>
      </c>
      <c r="E46" s="86">
        <v>45203</v>
      </c>
      <c r="F46" s="170">
        <v>5002.75619955</v>
      </c>
      <c r="G46" s="170">
        <v>3418.6386503100002</v>
      </c>
      <c r="H46" s="170">
        <v>5632.1880378899996</v>
      </c>
      <c r="I46" s="170">
        <v>5710.1114281200007</v>
      </c>
      <c r="J46" s="44"/>
    </row>
    <row r="47" spans="1:10" x14ac:dyDescent="0.2">
      <c r="E47" s="86"/>
    </row>
    <row r="48" spans="1:10"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48" customFormat="1" ht="165" customHeight="1" x14ac:dyDescent="0.25">
      <c r="B1" s="148" t="s">
        <v>116</v>
      </c>
      <c r="D1" s="148" t="s">
        <v>117</v>
      </c>
      <c r="F1" s="148" t="s">
        <v>80</v>
      </c>
      <c r="H1" s="148" t="s">
        <v>8</v>
      </c>
      <c r="J1" s="148" t="s">
        <v>82</v>
      </c>
      <c r="L1" s="148" t="s">
        <v>83</v>
      </c>
      <c r="N1" s="148" t="s">
        <v>84</v>
      </c>
      <c r="P1" s="148" t="s">
        <v>85</v>
      </c>
      <c r="R1" s="148" t="s">
        <v>86</v>
      </c>
      <c r="T1" s="148" t="s">
        <v>118</v>
      </c>
      <c r="V1" s="148" t="s">
        <v>119</v>
      </c>
      <c r="X1" s="148" t="s">
        <v>120</v>
      </c>
      <c r="Z1" s="148" t="s">
        <v>121</v>
      </c>
      <c r="AB1" s="148" t="s">
        <v>122</v>
      </c>
      <c r="AD1" s="148" t="s">
        <v>124</v>
      </c>
      <c r="AF1" s="148" t="s">
        <v>125</v>
      </c>
      <c r="AH1" s="148" t="s">
        <v>127</v>
      </c>
      <c r="AJ1" s="148" t="s">
        <v>38</v>
      </c>
      <c r="AL1" s="148" t="s">
        <v>128</v>
      </c>
      <c r="AN1" s="148" t="s">
        <v>129</v>
      </c>
      <c r="AP1" s="148" t="s">
        <v>131</v>
      </c>
      <c r="AR1" s="148" t="s">
        <v>47</v>
      </c>
      <c r="AT1" s="148" t="s">
        <v>134</v>
      </c>
      <c r="AV1" s="148" t="s">
        <v>135</v>
      </c>
      <c r="AX1" s="148" t="s">
        <v>137</v>
      </c>
      <c r="AZ1" s="148" t="s">
        <v>138</v>
      </c>
      <c r="BB1" s="148" t="s">
        <v>139</v>
      </c>
      <c r="BD1" s="148" t="s">
        <v>140</v>
      </c>
      <c r="BF1" s="148" t="s">
        <v>141</v>
      </c>
      <c r="BH1" s="148" t="s">
        <v>142</v>
      </c>
      <c r="BJ1" s="148" t="s">
        <v>143</v>
      </c>
      <c r="BL1" s="148" t="s">
        <v>144</v>
      </c>
      <c r="BN1" s="148"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91" t="s">
        <v>151</v>
      </c>
      <c r="AG2" s="91"/>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47">
        <v>42736</v>
      </c>
      <c r="B4" t="s">
        <v>90</v>
      </c>
      <c r="C4" s="90">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90">
        <f>VLOOKUP($A4,dXdata!DATA,MATCH(T$3,dXdata!IDS,0) + 1,FALSE)</f>
        <v>-0.45796532548250113</v>
      </c>
      <c r="U4" s="90">
        <f>VLOOKUP($A16,dXdata!DATA,MATCH(T$3,dXdata!IDS,0) + 1,FALSE)</f>
        <v>2.6289845547157409</v>
      </c>
      <c r="V4" s="47">
        <f>VLOOKUP($A4,dXdata!DATA,MATCH(V$3,dXdata!IDS,0) + 1,FALSE)</f>
        <v>0.18109474700256367</v>
      </c>
      <c r="W4" s="47">
        <f>VLOOKUP($A16,dXdata!DATA,MATCH(V$3,dXdata!IDS,0) + 1,FALSE)</f>
        <v>1.8902791673289565</v>
      </c>
      <c r="X4" s="47">
        <f>VLOOKUP($A4,dXdata!DATA,MATCH(X$3,dXdata!IDS,0) + 1,FALSE)</f>
        <v>-1.8750000000000044</v>
      </c>
      <c r="Y4" s="47">
        <f>VLOOKUP($A16,dXdata!DATA,MATCH(X$3,dXdata!IDS,0) + 1,FALSE)</f>
        <v>2.2292993630573354</v>
      </c>
      <c r="Z4" s="90">
        <f>VLOOKUP($A4,dXdata!DATA,MATCH(Z$3,dXdata!IDS,0) + 1,FALSE)</f>
        <v>-2.9855725127178712</v>
      </c>
      <c r="AA4" s="90">
        <f>VLOOKUP($A16,dXdata!DATA,MATCH(Z$3,dXdata!IDS,0) + 1,FALSE)</f>
        <v>2.8195650305166353</v>
      </c>
      <c r="AB4" s="90">
        <f>VLOOKUP($A4,dXdata!DATA,MATCH(AB$3,dXdata!IDS,0) + 1,FALSE)</f>
        <v>52.5</v>
      </c>
      <c r="AC4" s="90">
        <f>VLOOKUP($A16,dXdata!DATA,MATCH(AB$3,dXdata!IDS,0) + 1,FALSE)</f>
        <v>63.7</v>
      </c>
      <c r="AD4" s="90" t="e">
        <f>VLOOKUP($A4,dXdata!DATA,MATCH(AD$3,dXdata!IDS,0) + 1,FALSE)</f>
        <v>#N/A</v>
      </c>
      <c r="AE4" s="90">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1.6289597684263191</v>
      </c>
      <c r="AI4" s="47">
        <f>VLOOKUP($A16,dXdata!DATA,MATCH(AH$3,dXdata!IDS,0) + 1,FALSE)</f>
        <v>2.9438943611675317</v>
      </c>
      <c r="AJ4" s="90">
        <f>VLOOKUP($A4,dXdata!DATA,MATCH(AJ$3,dXdata!IDS,0) + 1,FALSE)</f>
        <v>2.7</v>
      </c>
      <c r="AK4" s="90">
        <f>VLOOKUP($A16,dXdata!DATA,MATCH(AJ$3,dXdata!IDS,0) + 1,FALSE)</f>
        <v>3.45</v>
      </c>
      <c r="AL4" s="90">
        <f>VLOOKUP($A4,dXdata!DATA,MATCH(AL$3,dXdata!IDS,0) + 1,FALSE)</f>
        <v>0.75</v>
      </c>
      <c r="AM4" s="90">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92">
        <f>VLOOKUP($A4,dXdata!DATA,MATCH(AR$3,dXdata!IDS,0) + 1,FALSE)</f>
        <v>101.669213</v>
      </c>
      <c r="AS4" s="92">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3">
        <f>VLOOKUP($A4,dXdata!DATA,MATCH(BB$3,dXdata!IDS,0) + 1,FALSE)</f>
        <v>0.39571968107427613</v>
      </c>
      <c r="BC4" s="93">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47">
        <v>42767</v>
      </c>
      <c r="B5" s="90">
        <f>VLOOKUP($A5,dXdata!DATA,MATCH(B$3,dXdata!IDS,0) + 1,FALSE)</f>
        <v>2.0833333333333259</v>
      </c>
      <c r="C5" s="90">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90">
        <f>VLOOKUP($A5,dXdata!DATA,MATCH(T$3,dXdata!IDS,0) + 1,FALSE)</f>
        <v>0</v>
      </c>
      <c r="U5" s="90">
        <f>VLOOKUP($A17,dXdata!DATA,MATCH(T$3,dXdata!IDS,0) + 1,FALSE)</f>
        <v>1.8861788617886122</v>
      </c>
      <c r="V5" s="47">
        <f>VLOOKUP($A5,dXdata!DATA,MATCH(V$3,dXdata!IDS,0) + 1,FALSE)</f>
        <v>-1.1562091917591277</v>
      </c>
      <c r="W5" s="47">
        <f>VLOOKUP($A17,dXdata!DATA,MATCH(V$3,dXdata!IDS,0) + 1,FALSE)</f>
        <v>3.7107426100343011</v>
      </c>
      <c r="X5" s="47">
        <f>VLOOKUP($A5,dXdata!DATA,MATCH(X$3,dXdata!IDS,0) + 1,FALSE)</f>
        <v>-0.93457943925233655</v>
      </c>
      <c r="Y5" s="47">
        <f>VLOOKUP($A17,dXdata!DATA,MATCH(X$3,dXdata!IDS,0) + 1,FALSE)</f>
        <v>0.94339622641510523</v>
      </c>
      <c r="Z5" s="90">
        <f>VLOOKUP($A5,dXdata!DATA,MATCH(Z$3,dXdata!IDS,0) + 1,FALSE)</f>
        <v>-1.5438537928732399</v>
      </c>
      <c r="AA5" s="90">
        <f>VLOOKUP($A17,dXdata!DATA,MATCH(Z$3,dXdata!IDS,0) + 1,FALSE)</f>
        <v>1.6189184607560803</v>
      </c>
      <c r="AB5" s="90">
        <f>VLOOKUP($A5,dXdata!DATA,MATCH(AB$3,dXdata!IDS,0) + 1,FALSE)</f>
        <v>53.47</v>
      </c>
      <c r="AC5" s="90">
        <f>VLOOKUP($A17,dXdata!DATA,MATCH(AB$3,dXdata!IDS,0) + 1,FALSE)</f>
        <v>62.23</v>
      </c>
      <c r="AD5" s="90" t="e">
        <f>VLOOKUP($A5,dXdata!DATA,MATCH(AD$3,dXdata!IDS,0) + 1,FALSE)</f>
        <v>#N/A</v>
      </c>
      <c r="AE5" s="90">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2.156244952482389</v>
      </c>
      <c r="AI5" s="47">
        <f>VLOOKUP($A17,dXdata!DATA,MATCH(AH$3,dXdata!IDS,0) + 1,FALSE)</f>
        <v>3.1299092622772529</v>
      </c>
      <c r="AJ5" s="90">
        <f>VLOOKUP($A5,dXdata!DATA,MATCH(AJ$3,dXdata!IDS,0) + 1,FALSE)</f>
        <v>2.7</v>
      </c>
      <c r="AK5" s="90">
        <f>VLOOKUP($A17,dXdata!DATA,MATCH(AJ$3,dXdata!IDS,0) + 1,FALSE)</f>
        <v>3.45</v>
      </c>
      <c r="AL5" s="90">
        <f>VLOOKUP($A5,dXdata!DATA,MATCH(AL$3,dXdata!IDS,0) + 1,FALSE)</f>
        <v>0.75</v>
      </c>
      <c r="AM5" s="90">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92">
        <f>VLOOKUP($A5,dXdata!DATA,MATCH(AR$3,dXdata!IDS,0) + 1,FALSE)</f>
        <v>110.624357</v>
      </c>
      <c r="AS5" s="92">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3">
        <f>VLOOKUP($A5,dXdata!DATA,MATCH(BB$3,dXdata!IDS,0) + 1,FALSE)</f>
        <v>0.54249694997966658</v>
      </c>
      <c r="BC5" s="93">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339.79507228</v>
      </c>
    </row>
    <row r="6" spans="1:67" x14ac:dyDescent="0.25">
      <c r="A6" s="147">
        <v>42795</v>
      </c>
      <c r="B6" s="90">
        <f>VLOOKUP($A6,dXdata!DATA,MATCH(B$3,dXdata!IDS,0) + 1,FALSE)</f>
        <v>1.3284132841328455</v>
      </c>
      <c r="C6" s="90">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90">
        <f>VLOOKUP($A6,dXdata!DATA,MATCH(T$3,dXdata!IDS,0) + 1,FALSE)</f>
        <v>-1.0645161290322558</v>
      </c>
      <c r="U6" s="90">
        <f>VLOOKUP($A18,dXdata!DATA,MATCH(T$3,dXdata!IDS,0) + 1,FALSE)</f>
        <v>2.0215194000652081</v>
      </c>
      <c r="V6" s="47">
        <f>VLOOKUP($A6,dXdata!DATA,MATCH(V$3,dXdata!IDS,0) + 1,FALSE)</f>
        <v>-0.88815412204812372</v>
      </c>
      <c r="W6" s="47">
        <f>VLOOKUP($A18,dXdata!DATA,MATCH(V$3,dXdata!IDS,0) + 1,FALSE)</f>
        <v>3.085646093420813</v>
      </c>
      <c r="X6" s="47">
        <f>VLOOKUP($A6,dXdata!DATA,MATCH(X$3,dXdata!IDS,0) + 1,FALSE)</f>
        <v>-0.92592592592591894</v>
      </c>
      <c r="Y6" s="47">
        <f>VLOOKUP($A18,dXdata!DATA,MATCH(X$3,dXdata!IDS,0) + 1,FALSE)</f>
        <v>-0.31152647975077885</v>
      </c>
      <c r="Z6" s="90">
        <f>VLOOKUP($A6,dXdata!DATA,MATCH(Z$3,dXdata!IDS,0) + 1,FALSE)</f>
        <v>-1.2517615850120123</v>
      </c>
      <c r="AA6" s="90">
        <f>VLOOKUP($A18,dXdata!DATA,MATCH(Z$3,dXdata!IDS,0) + 1,FALSE)</f>
        <v>-5.876427132304185E-2</v>
      </c>
      <c r="AB6" s="90">
        <f>VLOOKUP($A6,dXdata!DATA,MATCH(AB$3,dXdata!IDS,0) + 1,FALSE)</f>
        <v>49.33</v>
      </c>
      <c r="AC6" s="90">
        <f>VLOOKUP($A18,dXdata!DATA,MATCH(AB$3,dXdata!IDS,0) + 1,FALSE)</f>
        <v>62.73</v>
      </c>
      <c r="AD6" s="90" t="e">
        <f>VLOOKUP($A6,dXdata!DATA,MATCH(AD$3,dXdata!IDS,0) + 1,FALSE)</f>
        <v>#N/A</v>
      </c>
      <c r="AE6" s="90">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2.8789252158577749</v>
      </c>
      <c r="AI6" s="47">
        <f>VLOOKUP($A18,dXdata!DATA,MATCH(AH$3,dXdata!IDS,0) + 1,FALSE)</f>
        <v>3.0404275934029723</v>
      </c>
      <c r="AJ6" s="90">
        <f>VLOOKUP($A6,dXdata!DATA,MATCH(AJ$3,dXdata!IDS,0) + 1,FALSE)</f>
        <v>2.7</v>
      </c>
      <c r="AK6" s="90">
        <f>VLOOKUP($A18,dXdata!DATA,MATCH(AJ$3,dXdata!IDS,0) + 1,FALSE)</f>
        <v>3.45</v>
      </c>
      <c r="AL6" s="90">
        <f>VLOOKUP($A6,dXdata!DATA,MATCH(AL$3,dXdata!IDS,0) + 1,FALSE)</f>
        <v>0.75</v>
      </c>
      <c r="AM6" s="90">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92">
        <f>VLOOKUP($A6,dXdata!DATA,MATCH(AR$3,dXdata!IDS,0) + 1,FALSE)</f>
        <v>111.692083</v>
      </c>
      <c r="AS6" s="92">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3">
        <f>VLOOKUP($A6,dXdata!DATA,MATCH(BB$3,dXdata!IDS,0) + 1,FALSE)</f>
        <v>0.58736517719568571</v>
      </c>
      <c r="BC6" s="93">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47">
        <v>42826</v>
      </c>
      <c r="B7" s="90">
        <f>VLOOKUP($A7,dXdata!DATA,MATCH(B$3,dXdata!IDS,0) + 1,FALSE)</f>
        <v>1.77121771217712</v>
      </c>
      <c r="C7" s="90">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90">
        <f>VLOOKUP($A7,dXdata!DATA,MATCH(T$3,dXdata!IDS,0) + 1,FALSE)</f>
        <v>-1.616031027795739</v>
      </c>
      <c r="U7" s="90">
        <f>VLOOKUP($A19,dXdata!DATA,MATCH(T$3,dXdata!IDS,0) + 1,FALSE)</f>
        <v>2.5952693823915851</v>
      </c>
      <c r="V7" s="47">
        <f>VLOOKUP($A7,dXdata!DATA,MATCH(V$3,dXdata!IDS,0) + 1,FALSE)</f>
        <v>0.37313536655556589</v>
      </c>
      <c r="W7" s="47">
        <f>VLOOKUP($A19,dXdata!DATA,MATCH(V$3,dXdata!IDS,0) + 1,FALSE)</f>
        <v>2.1366099613552514</v>
      </c>
      <c r="X7" s="47">
        <f>VLOOKUP($A7,dXdata!DATA,MATCH(X$3,dXdata!IDS,0) + 1,FALSE)</f>
        <v>0</v>
      </c>
      <c r="Y7" s="47">
        <f>VLOOKUP($A19,dXdata!DATA,MATCH(X$3,dXdata!IDS,0) + 1,FALSE)</f>
        <v>-1.2383900928792491</v>
      </c>
      <c r="Z7" s="90">
        <f>VLOOKUP($A7,dXdata!DATA,MATCH(Z$3,dXdata!IDS,0) + 1,FALSE)</f>
        <v>-0.18310445276737974</v>
      </c>
      <c r="AA7" s="90">
        <f>VLOOKUP($A19,dXdata!DATA,MATCH(Z$3,dXdata!IDS,0) + 1,FALSE)</f>
        <v>-1.0839656466271941</v>
      </c>
      <c r="AB7" s="90">
        <f>VLOOKUP($A7,dXdata!DATA,MATCH(AB$3,dXdata!IDS,0) + 1,FALSE)</f>
        <v>51.06</v>
      </c>
      <c r="AC7" s="90">
        <f>VLOOKUP($A19,dXdata!DATA,MATCH(AB$3,dXdata!IDS,0) + 1,FALSE)</f>
        <v>66.25</v>
      </c>
      <c r="AD7" s="90" t="e">
        <f>VLOOKUP($A7,dXdata!DATA,MATCH(AD$3,dXdata!IDS,0) + 1,FALSE)</f>
        <v>#N/A</v>
      </c>
      <c r="AE7" s="90"/>
      <c r="AF7" s="48">
        <f>VLOOKUP($A7,dXdata!DATA,MATCH(AF$3,dXdata!IDS,0) + 1,FALSE)</f>
        <v>1246.337</v>
      </c>
      <c r="AG7" s="48">
        <f>VLOOKUP($A19,dXdata!DATA,MATCH(AF$3,dXdata!IDS,0) + 1,FALSE)</f>
        <v>1267.3440000000001</v>
      </c>
      <c r="AH7" s="47">
        <f>VLOOKUP($A7,dXdata!DATA,MATCH(AH$3,dXdata!IDS,0) + 1,FALSE)</f>
        <v>3.1354064093918943</v>
      </c>
      <c r="AI7" s="47"/>
      <c r="AJ7" s="90">
        <f>VLOOKUP($A7,dXdata!DATA,MATCH(AJ$3,dXdata!IDS,0) + 1,FALSE)</f>
        <v>2.7</v>
      </c>
      <c r="AK7" s="90"/>
      <c r="AL7" s="90">
        <f>VLOOKUP($A7,dXdata!DATA,MATCH(AL$3,dXdata!IDS,0) + 1,FALSE)</f>
        <v>0.75</v>
      </c>
      <c r="AM7" s="90"/>
      <c r="AN7" s="47">
        <f>VLOOKUP($A7,dXdata!DATA,MATCH(AN$3,dXdata!IDS,0) + 1,FALSE)</f>
        <v>6.7319459999999998</v>
      </c>
      <c r="AO7" s="47"/>
      <c r="AP7" s="47">
        <f>VLOOKUP($A7,dXdata!DATA,MATCH(AP$3,dXdata!IDS,0) + 1,FALSE)</f>
        <v>2.732619088568812</v>
      </c>
      <c r="AQ7" s="47"/>
      <c r="AR7" s="92">
        <f>VLOOKUP($A7,dXdata!DATA,MATCH(AR$3,dXdata!IDS,0) + 1,FALSE)</f>
        <v>109.403066</v>
      </c>
      <c r="AS7" s="92"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3">
        <f>VLOOKUP($A7,dXdata!DATA,MATCH(BB$3,dXdata!IDS,0) + 1,FALSE)</f>
        <v>0.59799757281553401</v>
      </c>
      <c r="BC7" s="93"/>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47">
        <v>42856</v>
      </c>
      <c r="B8" s="90">
        <f>VLOOKUP($A8,dXdata!DATA,MATCH(B$3,dXdata!IDS,0) + 1,FALSE)</f>
        <v>1.3980868285504044</v>
      </c>
      <c r="C8" s="90">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90">
        <f>VLOOKUP($A8,dXdata!DATA,MATCH(T$3,dXdata!IDS,0) + 1,FALSE)</f>
        <v>-0.52579691094314374</v>
      </c>
      <c r="U8" s="90">
        <f>VLOOKUP($A20,dXdata!DATA,MATCH(T$3,dXdata!IDS,0) + 1,FALSE)</f>
        <v>3.2375289065081025</v>
      </c>
      <c r="V8" s="47">
        <f>VLOOKUP($A8,dXdata!DATA,MATCH(V$3,dXdata!IDS,0) + 1,FALSE)</f>
        <v>0.56565200486637934</v>
      </c>
      <c r="W8" s="47">
        <f>VLOOKUP($A20,dXdata!DATA,MATCH(V$3,dXdata!IDS,0) + 1,FALSE)</f>
        <v>1.0660123219675244</v>
      </c>
      <c r="X8" s="47">
        <f>VLOOKUP($A8,dXdata!DATA,MATCH(X$3,dXdata!IDS,0) + 1,FALSE)</f>
        <v>-0.92879256965943124</v>
      </c>
      <c r="Y8" s="47">
        <f>VLOOKUP($A20,dXdata!DATA,MATCH(X$3,dXdata!IDS,0) + 1,FALSE)</f>
        <v>0.31250000000000444</v>
      </c>
      <c r="Z8" s="90">
        <f>VLOOKUP($A8,dXdata!DATA,MATCH(Z$3,dXdata!IDS,0) + 1,FALSE)</f>
        <v>-1.2717147369295967</v>
      </c>
      <c r="AA8" s="90">
        <f>VLOOKUP($A20,dXdata!DATA,MATCH(Z$3,dXdata!IDS,0) + 1,FALSE)</f>
        <v>0.5388112476848006</v>
      </c>
      <c r="AB8" s="90">
        <f>VLOOKUP($A8,dXdata!DATA,MATCH(AB$3,dXdata!IDS,0) + 1,FALSE)</f>
        <v>48.48</v>
      </c>
      <c r="AC8" s="90">
        <f>VLOOKUP($A20,dXdata!DATA,MATCH(AB$3,dXdata!IDS,0) + 1,FALSE)</f>
        <v>69.98</v>
      </c>
      <c r="AD8" s="90" t="e">
        <f>VLOOKUP($A8,dXdata!DATA,MATCH(AD$3,dXdata!IDS,0) + 1,FALSE)</f>
        <v>#N/A</v>
      </c>
      <c r="AE8" s="90"/>
      <c r="AF8" s="48">
        <f>VLOOKUP($A8,dXdata!DATA,MATCH(AF$3,dXdata!IDS,0) + 1,FALSE)</f>
        <v>1248.0875833333332</v>
      </c>
      <c r="AG8" s="48">
        <f>VLOOKUP($A20,dXdata!DATA,MATCH(AF$3,dXdata!IDS,0) + 1,FALSE)</f>
        <v>1268.8745833333332</v>
      </c>
      <c r="AH8" s="47">
        <f>VLOOKUP($A8,dXdata!DATA,MATCH(AH$3,dXdata!IDS,0) + 1,FALSE)</f>
        <v>4.1308679724740616</v>
      </c>
      <c r="AI8" s="47"/>
      <c r="AJ8" s="90">
        <f>VLOOKUP($A8,dXdata!DATA,MATCH(AJ$3,dXdata!IDS,0) + 1,FALSE)</f>
        <v>2.7</v>
      </c>
      <c r="AK8" s="90"/>
      <c r="AL8" s="90">
        <f>VLOOKUP($A8,dXdata!DATA,MATCH(AL$3,dXdata!IDS,0) + 1,FALSE)</f>
        <v>0.75</v>
      </c>
      <c r="AM8" s="90"/>
      <c r="AN8" s="47">
        <f>VLOOKUP($A8,dXdata!DATA,MATCH(AN$3,dXdata!IDS,0) + 1,FALSE)</f>
        <v>6.794861</v>
      </c>
      <c r="AO8" s="47"/>
      <c r="AP8" s="47">
        <f>VLOOKUP($A8,dXdata!DATA,MATCH(AP$3,dXdata!IDS,0) + 1,FALSE)</f>
        <v>2.7546618513065968</v>
      </c>
      <c r="AQ8" s="47"/>
      <c r="AR8" s="92">
        <f>VLOOKUP($A8,dXdata!DATA,MATCH(AR$3,dXdata!IDS,0) + 1,FALSE)</f>
        <v>111.52138100000001</v>
      </c>
      <c r="AS8" s="92"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3">
        <f>VLOOKUP($A8,dXdata!DATA,MATCH(BB$3,dXdata!IDS,0) + 1,FALSE)</f>
        <v>0.54811174340403512</v>
      </c>
      <c r="BC8" s="93"/>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47">
        <v>42887</v>
      </c>
      <c r="B9" s="90">
        <f>VLOOKUP($A9,dXdata!DATA,MATCH(B$3,dXdata!IDS,0) + 1,FALSE)</f>
        <v>0.65885797950220315</v>
      </c>
      <c r="C9" s="90">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90">
        <f>VLOOKUP($A9,dXdata!DATA,MATCH(T$3,dXdata!IDS,0) + 1,FALSE)</f>
        <v>-0.16556291390729116</v>
      </c>
      <c r="U9" s="90">
        <f>VLOOKUP($A21,dXdata!DATA,MATCH(T$3,dXdata!IDS,0) + 1,FALSE)</f>
        <v>2.8192371475953548</v>
      </c>
      <c r="V9" s="47">
        <f>VLOOKUP($A9,dXdata!DATA,MATCH(V$3,dXdata!IDS,0) + 1,FALSE)</f>
        <v>0.96207085414652393</v>
      </c>
      <c r="W9" s="47">
        <f>VLOOKUP($A21,dXdata!DATA,MATCH(V$3,dXdata!IDS,0) + 1,FALSE)</f>
        <v>1.1659967620489375</v>
      </c>
      <c r="X9" s="47">
        <f>VLOOKUP($A9,dXdata!DATA,MATCH(X$3,dXdata!IDS,0) + 1,FALSE)</f>
        <v>-1.2499999999999956</v>
      </c>
      <c r="Y9" s="47">
        <f>VLOOKUP($A21,dXdata!DATA,MATCH(X$3,dXdata!IDS,0) + 1,FALSE)</f>
        <v>1.2658227848101111</v>
      </c>
      <c r="Z9" s="90">
        <f>VLOOKUP($A9,dXdata!DATA,MATCH(Z$3,dXdata!IDS,0) + 1,FALSE)</f>
        <v>-1.7365771812080544</v>
      </c>
      <c r="AA9" s="90">
        <f>VLOOKUP($A21,dXdata!DATA,MATCH(Z$3,dXdata!IDS,0) + 1,FALSE)</f>
        <v>1.9124050200631793</v>
      </c>
      <c r="AB9" s="90">
        <f>VLOOKUP($A9,dXdata!DATA,MATCH(AB$3,dXdata!IDS,0) + 1,FALSE)</f>
        <v>45.18</v>
      </c>
      <c r="AC9" s="90">
        <f>VLOOKUP($A21,dXdata!DATA,MATCH(AB$3,dXdata!IDS,0) + 1,FALSE)</f>
        <v>67.87</v>
      </c>
      <c r="AD9" s="90" t="e">
        <f>VLOOKUP($A9,dXdata!DATA,MATCH(AD$3,dXdata!IDS,0) + 1,FALSE)</f>
        <v>#N/A</v>
      </c>
      <c r="AE9" s="90"/>
      <c r="AF9" s="48">
        <f>VLOOKUP($A9,dXdata!DATA,MATCH(AF$3,dXdata!IDS,0) + 1,FALSE)</f>
        <v>1249.8381666666667</v>
      </c>
      <c r="AG9" s="48">
        <f>VLOOKUP($A21,dXdata!DATA,MATCH(AF$3,dXdata!IDS,0) + 1,FALSE)</f>
        <v>1270.4051666666667</v>
      </c>
      <c r="AH9" s="47">
        <f>VLOOKUP($A9,dXdata!DATA,MATCH(AH$3,dXdata!IDS,0) + 1,FALSE)</f>
        <v>3.8271482724617112</v>
      </c>
      <c r="AI9" s="47"/>
      <c r="AJ9" s="90">
        <f>VLOOKUP($A9,dXdata!DATA,MATCH(AJ$3,dXdata!IDS,0) + 1,FALSE)</f>
        <v>2.7</v>
      </c>
      <c r="AK9" s="90"/>
      <c r="AL9" s="90">
        <f>VLOOKUP($A9,dXdata!DATA,MATCH(AL$3,dXdata!IDS,0) + 1,FALSE)</f>
        <v>0.75</v>
      </c>
      <c r="AM9" s="90"/>
      <c r="AN9" s="47">
        <f>VLOOKUP($A9,dXdata!DATA,MATCH(AN$3,dXdata!IDS,0) + 1,FALSE)</f>
        <v>6.8457819999999998</v>
      </c>
      <c r="AO9" s="47"/>
      <c r="AP9" s="47">
        <f>VLOOKUP($A9,dXdata!DATA,MATCH(AP$3,dXdata!IDS,0) + 1,FALSE)</f>
        <v>2.7605146304184909</v>
      </c>
      <c r="AQ9" s="47"/>
      <c r="AR9" s="92">
        <f>VLOOKUP($A9,dXdata!DATA,MATCH(AR$3,dXdata!IDS,0) + 1,FALSE)</f>
        <v>111.516792</v>
      </c>
      <c r="AS9" s="92"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3">
        <f>VLOOKUP($A9,dXdata!DATA,MATCH(BB$3,dXdata!IDS,0) + 1,FALSE)</f>
        <v>0.56990679094540608</v>
      </c>
      <c r="BC9" s="93"/>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47">
        <v>42917</v>
      </c>
      <c r="B10" s="90">
        <f>VLOOKUP($A10,dXdata!DATA,MATCH(B$3,dXdata!IDS,0) + 1,FALSE)</f>
        <v>1.3245033112582627</v>
      </c>
      <c r="C10" s="90">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90">
        <f>VLOOKUP($A10,dXdata!DATA,MATCH(T$3,dXdata!IDS,0) + 1,FALSE)</f>
        <v>0.99042588312974189</v>
      </c>
      <c r="U10" s="90">
        <f>VLOOKUP($A22,dXdata!DATA,MATCH(T$3,dXdata!IDS,0) + 1,FALSE)</f>
        <v>1.0460934946060707</v>
      </c>
      <c r="V10" s="47">
        <f>VLOOKUP($A10,dXdata!DATA,MATCH(V$3,dXdata!IDS,0) + 1,FALSE)</f>
        <v>-0.69040168385939849</v>
      </c>
      <c r="W10" s="47">
        <f>VLOOKUP($A22,dXdata!DATA,MATCH(V$3,dXdata!IDS,0) + 1,FALSE)</f>
        <v>2.1381272697430509</v>
      </c>
      <c r="X10" s="47">
        <f>VLOOKUP($A10,dXdata!DATA,MATCH(X$3,dXdata!IDS,0) + 1,FALSE)</f>
        <v>0</v>
      </c>
      <c r="Y10" s="47">
        <f>VLOOKUP($A22,dXdata!DATA,MATCH(X$3,dXdata!IDS,0) + 1,FALSE)</f>
        <v>0.94339622641510523</v>
      </c>
      <c r="Z10" s="90">
        <f>VLOOKUP($A10,dXdata!DATA,MATCH(Z$3,dXdata!IDS,0) + 1,FALSE)</f>
        <v>-1.0177474976869494</v>
      </c>
      <c r="AA10" s="90">
        <f>VLOOKUP($A22,dXdata!DATA,MATCH(Z$3,dXdata!IDS,0) + 1,FALSE)</f>
        <v>1.9289598912304529</v>
      </c>
      <c r="AB10" s="90">
        <f>VLOOKUP($A10,dXdata!DATA,MATCH(AB$3,dXdata!IDS,0) + 1,FALSE)</f>
        <v>46.63</v>
      </c>
      <c r="AC10" s="90">
        <f>VLOOKUP($A22,dXdata!DATA,MATCH(AB$3,dXdata!IDS,0) + 1,FALSE)</f>
        <v>70.98</v>
      </c>
      <c r="AD10" s="90" t="e">
        <f>VLOOKUP($A10,dXdata!DATA,MATCH(AD$3,dXdata!IDS,0) + 1,FALSE)</f>
        <v>#N/A</v>
      </c>
      <c r="AE10" s="90"/>
      <c r="AF10" s="48">
        <f>VLOOKUP($A10,dXdata!DATA,MATCH(AF$3,dXdata!IDS,0) + 1,FALSE)</f>
        <v>1251.5887499999999</v>
      </c>
      <c r="AG10" s="48">
        <f>VLOOKUP($A22,dXdata!DATA,MATCH(AF$3,dXdata!IDS,0) + 1,FALSE)</f>
        <v>1271.9357500000001</v>
      </c>
      <c r="AH10" s="47">
        <f>VLOOKUP($A10,dXdata!DATA,MATCH(AH$3,dXdata!IDS,0) + 1,FALSE)</f>
        <v>3.3947801388207743</v>
      </c>
      <c r="AI10" s="47"/>
      <c r="AJ10" s="90">
        <f>VLOOKUP($A10,dXdata!DATA,MATCH(AJ$3,dXdata!IDS,0) + 1,FALSE)</f>
        <v>2.95</v>
      </c>
      <c r="AK10" s="90"/>
      <c r="AL10" s="90">
        <f>VLOOKUP($A10,dXdata!DATA,MATCH(AL$3,dXdata!IDS,0) + 1,FALSE)</f>
        <v>1</v>
      </c>
      <c r="AM10" s="90"/>
      <c r="AN10" s="47">
        <f>VLOOKUP($A10,dXdata!DATA,MATCH(AN$3,dXdata!IDS,0) + 1,FALSE)</f>
        <v>6.7957280000000004</v>
      </c>
      <c r="AO10" s="47"/>
      <c r="AP10" s="47">
        <f>VLOOKUP($A10,dXdata!DATA,MATCH(AP$3,dXdata!IDS,0) + 1,FALSE)</f>
        <v>2.7250549277897371</v>
      </c>
      <c r="AQ10" s="47"/>
      <c r="AR10" s="92">
        <f>VLOOKUP($A10,dXdata!DATA,MATCH(AR$3,dXdata!IDS,0) + 1,FALSE)</f>
        <v>113.571958</v>
      </c>
      <c r="AS10" s="92"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3">
        <f>VLOOKUP($A10,dXdata!DATA,MATCH(BB$3,dXdata!IDS,0) + 1,FALSE)</f>
        <v>0.54914458235491448</v>
      </c>
      <c r="BC10" s="93"/>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47">
        <v>42948</v>
      </c>
      <c r="B11" s="90">
        <f>VLOOKUP($A11,dXdata!DATA,MATCH(B$3,dXdata!IDS,0) + 1,FALSE)</f>
        <v>1.247248716067495</v>
      </c>
      <c r="C11" s="90">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90">
        <f>VLOOKUP($A11,dXdata!DATA,MATCH(T$3,dXdata!IDS,0) + 1,FALSE)</f>
        <v>3.0202456023896485</v>
      </c>
      <c r="U11" s="90">
        <f>VLOOKUP($A23,dXdata!DATA,MATCH(T$3,dXdata!IDS,0) + 1,FALSE)</f>
        <v>0.16108247422681465</v>
      </c>
      <c r="V11" s="47">
        <f>VLOOKUP($A11,dXdata!DATA,MATCH(V$3,dXdata!IDS,0) + 1,FALSE)</f>
        <v>-0.72819127280800977</v>
      </c>
      <c r="W11" s="47">
        <f>VLOOKUP($A23,dXdata!DATA,MATCH(V$3,dXdata!IDS,0) + 1,FALSE)</f>
        <v>1.9871561856294573</v>
      </c>
      <c r="X11" s="47">
        <f>VLOOKUP($A11,dXdata!DATA,MATCH(X$3,dXdata!IDS,0) + 1,FALSE)</f>
        <v>1.2698412698412653</v>
      </c>
      <c r="Y11" s="47">
        <f>VLOOKUP($A23,dXdata!DATA,MATCH(X$3,dXdata!IDS,0) + 1,FALSE)</f>
        <v>-0.31347962382444194</v>
      </c>
      <c r="Z11" s="90">
        <f>VLOOKUP($A11,dXdata!DATA,MATCH(Z$3,dXdata!IDS,0) + 1,FALSE)</f>
        <v>5.9121621621627263E-2</v>
      </c>
      <c r="AA11" s="90">
        <f>VLOOKUP($A23,dXdata!DATA,MATCH(Z$3,dXdata!IDS,0) + 1,FALSE)</f>
        <v>0.47269350890519757</v>
      </c>
      <c r="AB11" s="90">
        <f>VLOOKUP($A11,dXdata!DATA,MATCH(AB$3,dXdata!IDS,0) + 1,FALSE)</f>
        <v>48.04</v>
      </c>
      <c r="AC11" s="90">
        <f>VLOOKUP($A23,dXdata!DATA,MATCH(AB$3,dXdata!IDS,0) + 1,FALSE)</f>
        <v>68.06</v>
      </c>
      <c r="AD11" s="90" t="e">
        <f>VLOOKUP($A11,dXdata!DATA,MATCH(AD$3,dXdata!IDS,0) + 1,FALSE)</f>
        <v>#N/A</v>
      </c>
      <c r="AE11" s="90"/>
      <c r="AF11" s="48">
        <f>VLOOKUP($A11,dXdata!DATA,MATCH(AF$3,dXdata!IDS,0) + 1,FALSE)</f>
        <v>1253.3393333333333</v>
      </c>
      <c r="AG11" s="48">
        <f>VLOOKUP($A23,dXdata!DATA,MATCH(AF$3,dXdata!IDS,0) + 1,FALSE)</f>
        <v>1273.4663333333333</v>
      </c>
      <c r="AH11" s="47">
        <f>VLOOKUP($A11,dXdata!DATA,MATCH(AH$3,dXdata!IDS,0) + 1,FALSE)</f>
        <v>3.085244421878075</v>
      </c>
      <c r="AI11" s="47"/>
      <c r="AJ11" s="90">
        <f>VLOOKUP($A11,dXdata!DATA,MATCH(AJ$3,dXdata!IDS,0) + 1,FALSE)</f>
        <v>2.95</v>
      </c>
      <c r="AK11" s="90"/>
      <c r="AL11" s="90">
        <f>VLOOKUP($A11,dXdata!DATA,MATCH(AL$3,dXdata!IDS,0) + 1,FALSE)</f>
        <v>1</v>
      </c>
      <c r="AM11" s="90"/>
      <c r="AN11" s="47">
        <f>VLOOKUP($A11,dXdata!DATA,MATCH(AN$3,dXdata!IDS,0) + 1,FALSE)</f>
        <v>6.758273</v>
      </c>
      <c r="AO11" s="47"/>
      <c r="AP11" s="47">
        <f>VLOOKUP($A11,dXdata!DATA,MATCH(AP$3,dXdata!IDS,0) + 1,FALSE)</f>
        <v>2.6780751884443537</v>
      </c>
      <c r="AQ11" s="47"/>
      <c r="AR11" s="92">
        <f>VLOOKUP($A11,dXdata!DATA,MATCH(AR$3,dXdata!IDS,0) + 1,FALSE)</f>
        <v>121.692031</v>
      </c>
      <c r="AS11" s="92"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3">
        <f>VLOOKUP($A11,dXdata!DATA,MATCH(BB$3,dXdata!IDS,0) + 1,FALSE)</f>
        <v>0.53257978723404253</v>
      </c>
      <c r="BC11" s="93"/>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47">
        <v>42979</v>
      </c>
      <c r="B12" s="90">
        <f>VLOOKUP($A12,dXdata!DATA,MATCH(B$3,dXdata!IDS,0) + 1,FALSE)</f>
        <v>1.4001473839351464</v>
      </c>
      <c r="C12" s="90">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90">
        <f>VLOOKUP($A12,dXdata!DATA,MATCH(T$3,dXdata!IDS,0) + 1,FALSE)</f>
        <v>3.1550979740949892</v>
      </c>
      <c r="U12" s="90">
        <f>VLOOKUP($A24,dXdata!DATA,MATCH(T$3,dXdata!IDS,0) + 1,FALSE)</f>
        <v>1.6097875080489432</v>
      </c>
      <c r="V12" s="47">
        <f>VLOOKUP($A12,dXdata!DATA,MATCH(V$3,dXdata!IDS,0) + 1,FALSE)</f>
        <v>3.6071013134723717</v>
      </c>
      <c r="W12" s="47">
        <f>VLOOKUP($A24,dXdata!DATA,MATCH(V$3,dXdata!IDS,0) + 1,FALSE)</f>
        <v>-1.4007429157069873</v>
      </c>
      <c r="X12" s="47">
        <f>VLOOKUP($A12,dXdata!DATA,MATCH(X$3,dXdata!IDS,0) + 1,FALSE)</f>
        <v>3.2154340836012762</v>
      </c>
      <c r="Y12" s="47">
        <f>VLOOKUP($A24,dXdata!DATA,MATCH(X$3,dXdata!IDS,0) + 1,FALSE)</f>
        <v>-0.6230529595015688</v>
      </c>
      <c r="Z12" s="90">
        <f>VLOOKUP($A12,dXdata!DATA,MATCH(Z$3,dXdata!IDS,0) + 1,FALSE)</f>
        <v>1.7279536942458318</v>
      </c>
      <c r="AA12" s="90">
        <f>VLOOKUP($A24,dXdata!DATA,MATCH(Z$3,dXdata!IDS,0) + 1,FALSE)</f>
        <v>-0.47694753577105509</v>
      </c>
      <c r="AB12" s="90">
        <f>VLOOKUP($A12,dXdata!DATA,MATCH(AB$3,dXdata!IDS,0) + 1,FALSE)</f>
        <v>49.82</v>
      </c>
      <c r="AC12" s="90">
        <f>VLOOKUP($A24,dXdata!DATA,MATCH(AB$3,dXdata!IDS,0) + 1,FALSE)</f>
        <v>70.23</v>
      </c>
      <c r="AD12" s="90" t="e">
        <f>VLOOKUP($A12,dXdata!DATA,MATCH(AD$3,dXdata!IDS,0) + 1,FALSE)</f>
        <v>#N/A</v>
      </c>
      <c r="AE12" s="90"/>
      <c r="AF12" s="48">
        <f>VLOOKUP($A12,dXdata!DATA,MATCH(AF$3,dXdata!IDS,0) + 1,FALSE)</f>
        <v>1255.0899166666668</v>
      </c>
      <c r="AG12" s="48">
        <f>VLOOKUP($A24,dXdata!DATA,MATCH(AF$3,dXdata!IDS,0) + 1,FALSE)</f>
        <v>1274.9969166666667</v>
      </c>
      <c r="AH12" s="47">
        <f>VLOOKUP($A12,dXdata!DATA,MATCH(AH$3,dXdata!IDS,0) + 1,FALSE)</f>
        <v>3.0157165289229404</v>
      </c>
      <c r="AI12" s="47"/>
      <c r="AJ12" s="90">
        <f>VLOOKUP($A12,dXdata!DATA,MATCH(AJ$3,dXdata!IDS,0) + 1,FALSE)</f>
        <v>3.2</v>
      </c>
      <c r="AK12" s="90"/>
      <c r="AL12" s="90">
        <f>VLOOKUP($A12,dXdata!DATA,MATCH(AL$3,dXdata!IDS,0) + 1,FALSE)</f>
        <v>1.25</v>
      </c>
      <c r="AM12" s="90"/>
      <c r="AN12" s="47">
        <f>VLOOKUP($A12,dXdata!DATA,MATCH(AN$3,dXdata!IDS,0) + 1,FALSE)</f>
        <v>6.8704289999999997</v>
      </c>
      <c r="AO12" s="47"/>
      <c r="AP12" s="47">
        <f>VLOOKUP($A12,dXdata!DATA,MATCH(AP$3,dXdata!IDS,0) + 1,FALSE)</f>
        <v>2.7310991879245403</v>
      </c>
      <c r="AQ12" s="47"/>
      <c r="AR12" s="92">
        <f>VLOOKUP($A12,dXdata!DATA,MATCH(AR$3,dXdata!IDS,0) + 1,FALSE)</f>
        <v>112.44416</v>
      </c>
      <c r="AS12" s="92"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3">
        <f>VLOOKUP($A12,dXdata!DATA,MATCH(BB$3,dXdata!IDS,0) + 1,FALSE)</f>
        <v>0.44764237599510104</v>
      </c>
      <c r="BC12" s="93"/>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1160.6761759199999</v>
      </c>
    </row>
    <row r="13" spans="1:67" x14ac:dyDescent="0.25">
      <c r="A13" s="147">
        <v>43009</v>
      </c>
      <c r="B13" s="90">
        <f>VLOOKUP($A13,dXdata!DATA,MATCH(B$3,dXdata!IDS,0) + 1,FALSE)</f>
        <v>1.3939838591342513</v>
      </c>
      <c r="C13" s="90">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90">
        <f>VLOOKUP($A13,dXdata!DATA,MATCH(T$3,dXdata!IDS,0) + 1,FALSE)</f>
        <v>3.6877076411960141</v>
      </c>
      <c r="U13" s="90">
        <f>VLOOKUP($A25,dXdata!DATA,MATCH(T$3,dXdata!IDS,0) + 1,FALSE)</f>
        <v>1.7942966997757104</v>
      </c>
      <c r="V13" s="47">
        <f>VLOOKUP($A13,dXdata!DATA,MATCH(V$3,dXdata!IDS,0) + 1,FALSE)</f>
        <v>2.6121115375658865</v>
      </c>
      <c r="W13" s="47">
        <f>VLOOKUP($A25,dXdata!DATA,MATCH(V$3,dXdata!IDS,0) + 1,FALSE)</f>
        <v>0.75167309816153161</v>
      </c>
      <c r="X13" s="47">
        <f>VLOOKUP($A13,dXdata!DATA,MATCH(X$3,dXdata!IDS,0) + 1,FALSE)</f>
        <v>3.5483870967742082</v>
      </c>
      <c r="Y13" s="47">
        <f>VLOOKUP($A25,dXdata!DATA,MATCH(X$3,dXdata!IDS,0) + 1,FALSE)</f>
        <v>-0.31152647975077885</v>
      </c>
      <c r="Z13" s="90">
        <f>VLOOKUP($A13,dXdata!DATA,MATCH(Z$3,dXdata!IDS,0) + 1,FALSE)</f>
        <v>3.4111465242484096</v>
      </c>
      <c r="AA13" s="90">
        <f>VLOOKUP($A25,dXdata!DATA,MATCH(Z$3,dXdata!IDS,0) + 1,FALSE)</f>
        <v>-1.357767596834647</v>
      </c>
      <c r="AB13" s="90">
        <f>VLOOKUP($A13,dXdata!DATA,MATCH(AB$3,dXdata!IDS,0) + 1,FALSE)</f>
        <v>51.58</v>
      </c>
      <c r="AC13" s="90">
        <f>VLOOKUP($A25,dXdata!DATA,MATCH(AB$3,dXdata!IDS,0) + 1,FALSE)</f>
        <v>70.75</v>
      </c>
      <c r="AD13" s="90" t="e">
        <f>VLOOKUP($A13,dXdata!DATA,MATCH(AD$3,dXdata!IDS,0) + 1,FALSE)</f>
        <v>#N/A</v>
      </c>
      <c r="AE13" s="90"/>
      <c r="AF13" s="48">
        <f>VLOOKUP($A13,dXdata!DATA,MATCH(AF$3,dXdata!IDS,0) + 1,FALSE)</f>
        <v>1256.8405</v>
      </c>
      <c r="AG13" s="48">
        <f>VLOOKUP($A25,dXdata!DATA,MATCH(AF$3,dXdata!IDS,0) + 1,FALSE)</f>
        <v>1276.5274999999999</v>
      </c>
      <c r="AH13" s="47">
        <f>VLOOKUP($A13,dXdata!DATA,MATCH(AH$3,dXdata!IDS,0) + 1,FALSE)</f>
        <v>3.2628998428835709</v>
      </c>
      <c r="AI13" s="47"/>
      <c r="AJ13" s="90">
        <f>VLOOKUP($A13,dXdata!DATA,MATCH(AJ$3,dXdata!IDS,0) + 1,FALSE)</f>
        <v>3.2</v>
      </c>
      <c r="AK13" s="90"/>
      <c r="AL13" s="90">
        <f>VLOOKUP($A13,dXdata!DATA,MATCH(AL$3,dXdata!IDS,0) + 1,FALSE)</f>
        <v>1.25</v>
      </c>
      <c r="AM13" s="90"/>
      <c r="AN13" s="47">
        <f>VLOOKUP($A13,dXdata!DATA,MATCH(AN$3,dXdata!IDS,0) + 1,FALSE)</f>
        <v>6.9847279999999996</v>
      </c>
      <c r="AO13" s="47"/>
      <c r="AP13" s="47">
        <f>VLOOKUP($A13,dXdata!DATA,MATCH(AP$3,dXdata!IDS,0) + 1,FALSE)</f>
        <v>2.7345198208183898</v>
      </c>
      <c r="AQ13" s="47"/>
      <c r="AR13" s="92">
        <f>VLOOKUP($A13,dXdata!DATA,MATCH(AR$3,dXdata!IDS,0) + 1,FALSE)</f>
        <v>116.616759</v>
      </c>
      <c r="AS13" s="92"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3">
        <f>VLOOKUP($A13,dXdata!DATA,MATCH(BB$3,dXdata!IDS,0) + 1,FALSE)</f>
        <v>0.56336405529953915</v>
      </c>
      <c r="BC13" s="93"/>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47">
        <v>43040</v>
      </c>
      <c r="B14" s="90">
        <f>VLOOKUP($A14,dXdata!DATA,MATCH(B$3,dXdata!IDS,0) + 1,FALSE)</f>
        <v>2.584933530280642</v>
      </c>
      <c r="C14" s="90">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90">
        <f>VLOOKUP($A14,dXdata!DATA,MATCH(T$3,dXdata!IDS,0) + 1,FALSE)</f>
        <v>2.340916584240027</v>
      </c>
      <c r="U14" s="90">
        <f>VLOOKUP($A26,dXdata!DATA,MATCH(T$3,dXdata!IDS,0) + 1,FALSE)</f>
        <v>3.3182989690721643</v>
      </c>
      <c r="V14" s="47">
        <f>VLOOKUP($A14,dXdata!DATA,MATCH(V$3,dXdata!IDS,0) + 1,FALSE)</f>
        <v>0.57078656967592956</v>
      </c>
      <c r="W14" s="47">
        <f>VLOOKUP($A26,dXdata!DATA,MATCH(V$3,dXdata!IDS,0) + 1,FALSE)</f>
        <v>1.2520588444771663</v>
      </c>
      <c r="X14" s="47">
        <f>VLOOKUP($A14,dXdata!DATA,MATCH(X$3,dXdata!IDS,0) + 1,FALSE)</f>
        <v>3.2258064516129004</v>
      </c>
      <c r="Y14" s="47">
        <f>VLOOKUP($A26,dXdata!DATA,MATCH(X$3,dXdata!IDS,0) + 1,FALSE)</f>
        <v>1.2499999999999956</v>
      </c>
      <c r="Z14" s="90">
        <f>VLOOKUP($A14,dXdata!DATA,MATCH(Z$3,dXdata!IDS,0) + 1,FALSE)</f>
        <v>3.5565579458709307</v>
      </c>
      <c r="AA14" s="90">
        <f>VLOOKUP($A26,dXdata!DATA,MATCH(Z$3,dXdata!IDS,0) + 1,FALSE)</f>
        <v>-1.6753224995813554E-2</v>
      </c>
      <c r="AB14" s="90">
        <f>VLOOKUP($A14,dXdata!DATA,MATCH(AB$3,dXdata!IDS,0) + 1,FALSE)</f>
        <v>56.64</v>
      </c>
      <c r="AC14" s="90">
        <f>VLOOKUP($A26,dXdata!DATA,MATCH(AB$3,dXdata!IDS,0) + 1,FALSE)</f>
        <v>56.96</v>
      </c>
      <c r="AD14" s="90" t="e">
        <f>VLOOKUP($A14,dXdata!DATA,MATCH(AD$3,dXdata!IDS,0) + 1,FALSE)</f>
        <v>#N/A</v>
      </c>
      <c r="AE14" s="90"/>
      <c r="AF14" s="48">
        <f>VLOOKUP($A14,dXdata!DATA,MATCH(AF$3,dXdata!IDS,0) + 1,FALSE)</f>
        <v>1258.5910833333332</v>
      </c>
      <c r="AG14" s="48">
        <f>VLOOKUP($A26,dXdata!DATA,MATCH(AF$3,dXdata!IDS,0) + 1,FALSE)</f>
        <v>1278.0580833333333</v>
      </c>
      <c r="AH14" s="47">
        <f>VLOOKUP($A14,dXdata!DATA,MATCH(AH$3,dXdata!IDS,0) + 1,FALSE)</f>
        <v>3.3554748100695031</v>
      </c>
      <c r="AI14" s="47"/>
      <c r="AJ14" s="90">
        <f>VLOOKUP($A14,dXdata!DATA,MATCH(AJ$3,dXdata!IDS,0) + 1,FALSE)</f>
        <v>3.2</v>
      </c>
      <c r="AK14" s="90"/>
      <c r="AL14" s="90">
        <f>VLOOKUP($A14,dXdata!DATA,MATCH(AL$3,dXdata!IDS,0) + 1,FALSE)</f>
        <v>1.25</v>
      </c>
      <c r="AM14" s="90"/>
      <c r="AN14" s="47">
        <f>VLOOKUP($A14,dXdata!DATA,MATCH(AN$3,dXdata!IDS,0) + 1,FALSE)</f>
        <v>6.8971289999999996</v>
      </c>
      <c r="AO14" s="47"/>
      <c r="AP14" s="47">
        <f>VLOOKUP($A14,dXdata!DATA,MATCH(AP$3,dXdata!IDS,0) + 1,FALSE)</f>
        <v>2.7014138276780777</v>
      </c>
      <c r="AQ14" s="47"/>
      <c r="AR14" s="92">
        <f>VLOOKUP($A14,dXdata!DATA,MATCH(AR$3,dXdata!IDS,0) + 1,FALSE)</f>
        <v>121.054918</v>
      </c>
      <c r="AS14" s="92"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3">
        <f>VLOOKUP($A14,dXdata!DATA,MATCH(BB$3,dXdata!IDS,0) + 1,FALSE)</f>
        <v>0.68461911693352728</v>
      </c>
      <c r="BC14" s="93"/>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47">
        <v>43070</v>
      </c>
      <c r="B15" s="90">
        <f>VLOOKUP($A15,dXdata!DATA,MATCH(B$3,dXdata!IDS,0) + 1,FALSE)</f>
        <v>1.9955654101995401</v>
      </c>
      <c r="C15" s="90">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90">
        <f>VLOOKUP($A15,dXdata!DATA,MATCH(T$3,dXdata!IDS,0) + 1,FALSE)</f>
        <v>3.3486539724228548</v>
      </c>
      <c r="U15" s="90">
        <f>VLOOKUP($A27,dXdata!DATA,MATCH(T$3,dXdata!IDS,0) + 1,FALSE)</f>
        <v>1.5247776365946653</v>
      </c>
      <c r="V15" s="47">
        <f>VLOOKUP($A15,dXdata!DATA,MATCH(V$3,dXdata!IDS,0) + 1,FALSE)</f>
        <v>1.7349595921452243</v>
      </c>
      <c r="W15" s="47">
        <f>VLOOKUP($A27,dXdata!DATA,MATCH(V$3,dXdata!IDS,0) + 1,FALSE)</f>
        <v>-0.65493172561049695</v>
      </c>
      <c r="X15" s="47">
        <f>VLOOKUP($A15,dXdata!DATA,MATCH(X$3,dXdata!IDS,0) + 1,FALSE)</f>
        <v>2.8753993610223683</v>
      </c>
      <c r="Y15" s="47">
        <f>VLOOKUP($A27,dXdata!DATA,MATCH(X$3,dXdata!IDS,0) + 1,FALSE)</f>
        <v>1.2422360248447228</v>
      </c>
      <c r="Z15" s="90">
        <f>VLOOKUP($A15,dXdata!DATA,MATCH(Z$3,dXdata!IDS,0) + 1,FALSE)</f>
        <v>3.7884017949603166</v>
      </c>
      <c r="AA15" s="90">
        <f>VLOOKUP($A27,dXdata!DATA,MATCH(Z$3,dXdata!IDS,0) + 1,FALSE)</f>
        <v>-2.494387627837158E-2</v>
      </c>
      <c r="AB15" s="90">
        <f>VLOOKUP($A15,dXdata!DATA,MATCH(AB$3,dXdata!IDS,0) + 1,FALSE)</f>
        <v>57.88</v>
      </c>
      <c r="AC15" s="90">
        <f>VLOOKUP($A27,dXdata!DATA,MATCH(AB$3,dXdata!IDS,0) + 1,FALSE)</f>
        <v>49.52</v>
      </c>
      <c r="AD15" s="90" t="e">
        <f>VLOOKUP($A15,dXdata!DATA,MATCH(AD$3,dXdata!IDS,0) + 1,FALSE)</f>
        <v>#N/A</v>
      </c>
      <c r="AE15" s="90"/>
      <c r="AF15" s="48">
        <f>VLOOKUP($A15,dXdata!DATA,MATCH(AF$3,dXdata!IDS,0) + 1,FALSE)</f>
        <v>1260.3416666666667</v>
      </c>
      <c r="AG15" s="48">
        <f>VLOOKUP($A27,dXdata!DATA,MATCH(AF$3,dXdata!IDS,0) + 1,FALSE)</f>
        <v>1279.5886666666668</v>
      </c>
      <c r="AH15" s="47">
        <f>VLOOKUP($A15,dXdata!DATA,MATCH(AH$3,dXdata!IDS,0) + 1,FALSE)</f>
        <v>3.4355169468001101</v>
      </c>
      <c r="AI15" s="47"/>
      <c r="AJ15" s="90">
        <f>VLOOKUP($A15,dXdata!DATA,MATCH(AJ$3,dXdata!IDS,0) + 1,FALSE)</f>
        <v>3.2</v>
      </c>
      <c r="AK15" s="90"/>
      <c r="AL15" s="90">
        <f>VLOOKUP($A15,dXdata!DATA,MATCH(AL$3,dXdata!IDS,0) + 1,FALSE)</f>
        <v>1.25</v>
      </c>
      <c r="AM15" s="90"/>
      <c r="AN15" s="47">
        <f>VLOOKUP($A15,dXdata!DATA,MATCH(AN$3,dXdata!IDS,0) + 1,FALSE)</f>
        <v>6.8710519999999997</v>
      </c>
      <c r="AO15" s="47"/>
      <c r="AP15" s="47">
        <f>VLOOKUP($A15,dXdata!DATA,MATCH(AP$3,dXdata!IDS,0) + 1,FALSE)</f>
        <v>2.6805930444384249</v>
      </c>
      <c r="AQ15" s="47"/>
      <c r="AR15" s="92">
        <f>VLOOKUP($A15,dXdata!DATA,MATCH(AR$3,dXdata!IDS,0) + 1,FALSE)</f>
        <v>128.33478099999999</v>
      </c>
      <c r="AS15" s="92"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3">
        <f>VLOOKUP($A15,dXdata!DATA,MATCH(BB$3,dXdata!IDS,0) + 1,FALSE)</f>
        <v>0.823240589198036</v>
      </c>
      <c r="BC15" s="93"/>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90"/>
      <c r="E16" s="47"/>
      <c r="G16" s="47"/>
      <c r="I16" s="47"/>
      <c r="K16" s="47"/>
      <c r="M16" s="48"/>
      <c r="O16" s="47"/>
      <c r="Q16" s="48"/>
      <c r="S16" s="47"/>
      <c r="U16" s="90"/>
      <c r="W16" s="47"/>
      <c r="Y16" s="47"/>
      <c r="AA16" s="90"/>
      <c r="AC16" s="90"/>
      <c r="AE16" s="90"/>
      <c r="AG16" s="48"/>
      <c r="AI16" s="47"/>
      <c r="AK16" s="90"/>
      <c r="AM16" s="90"/>
      <c r="AO16" s="47"/>
      <c r="AQ16" s="47"/>
      <c r="AS16" s="92"/>
      <c r="AU16" s="48"/>
      <c r="AW16" s="48"/>
      <c r="AY16" s="48"/>
      <c r="BA16" s="48"/>
      <c r="BC16" s="93"/>
      <c r="BE16" s="47"/>
      <c r="BG16" s="47"/>
      <c r="BI16" s="48"/>
      <c r="BK16" s="48"/>
      <c r="BM16" s="48"/>
    </row>
    <row r="17" spans="1:65" x14ac:dyDescent="0.25">
      <c r="A17" s="46">
        <v>43132</v>
      </c>
      <c r="C17" s="90"/>
      <c r="E17" s="47"/>
      <c r="G17" s="47"/>
      <c r="I17" s="47"/>
      <c r="K17" s="47"/>
      <c r="M17" s="48"/>
      <c r="O17" s="47"/>
      <c r="Q17" s="48"/>
      <c r="S17" s="47"/>
      <c r="U17" s="90"/>
      <c r="W17" s="47"/>
      <c r="Y17" s="47"/>
      <c r="AA17" s="90"/>
      <c r="AC17" s="90"/>
      <c r="AE17" s="90"/>
      <c r="AG17" s="48"/>
      <c r="AI17" s="47"/>
      <c r="AK17" s="90"/>
      <c r="AM17" s="90"/>
      <c r="AO17" s="47"/>
      <c r="AQ17" s="47"/>
      <c r="AS17" s="92"/>
      <c r="AU17" s="48"/>
      <c r="AW17" s="48"/>
      <c r="AY17" s="48"/>
      <c r="BA17" s="48"/>
      <c r="BC17" s="93"/>
      <c r="BE17" s="47"/>
      <c r="BG17" s="47"/>
      <c r="BI17" s="48"/>
      <c r="BK17" s="48"/>
      <c r="BM17" s="48"/>
    </row>
    <row r="18" spans="1:65" x14ac:dyDescent="0.25">
      <c r="A18" s="46">
        <v>43160</v>
      </c>
      <c r="C18" s="90"/>
      <c r="E18" s="47"/>
      <c r="G18" s="47"/>
      <c r="I18" s="47"/>
      <c r="K18" s="47"/>
      <c r="M18" s="48"/>
      <c r="O18" s="47"/>
      <c r="Q18" s="48"/>
      <c r="S18" s="47"/>
      <c r="U18" s="90"/>
      <c r="W18" s="47"/>
      <c r="Y18" s="47"/>
      <c r="AA18" s="90"/>
      <c r="AC18" s="90"/>
      <c r="AE18" s="90"/>
      <c r="AG18" s="48"/>
      <c r="AI18" s="47"/>
      <c r="AK18" s="90"/>
      <c r="AM18" s="90"/>
      <c r="AO18" s="47"/>
      <c r="AQ18" s="47"/>
      <c r="AS18" s="92"/>
      <c r="AU18" s="48"/>
      <c r="AW18" s="48"/>
      <c r="AY18" s="48"/>
      <c r="BA18" s="48"/>
      <c r="BC18" s="93"/>
      <c r="BE18" s="47"/>
      <c r="BG18" s="47"/>
      <c r="BI18" s="48"/>
      <c r="BK18" s="48"/>
      <c r="BM18" s="48"/>
    </row>
    <row r="19" spans="1:65" x14ac:dyDescent="0.25">
      <c r="A19" s="46">
        <v>43191</v>
      </c>
      <c r="B19" s="90">
        <f>VLOOKUP($A19,dXdata!DATA,MATCH(B$3,dXdata!IDS,0) + 1,FALSE)</f>
        <v>2.3930384336475541</v>
      </c>
      <c r="C19" s="90"/>
    </row>
    <row r="20" spans="1:65" x14ac:dyDescent="0.25">
      <c r="A20" s="46">
        <v>43221</v>
      </c>
      <c r="B20" s="90">
        <f>VLOOKUP($A20,dXdata!DATA,MATCH(B$3,dXdata!IDS,0) + 1,FALSE)</f>
        <v>2.6124818577648812</v>
      </c>
      <c r="C20" s="90"/>
    </row>
    <row r="21" spans="1:65" x14ac:dyDescent="0.25">
      <c r="A21" s="46">
        <v>43252</v>
      </c>
      <c r="B21" s="90">
        <f>VLOOKUP($A21,dXdata!DATA,MATCH(B$3,dXdata!IDS,0) + 1,FALSE)</f>
        <v>2.6181818181818084</v>
      </c>
      <c r="C21" s="90"/>
    </row>
    <row r="22" spans="1:65" x14ac:dyDescent="0.25">
      <c r="A22" s="46">
        <v>43282</v>
      </c>
      <c r="B22" s="90">
        <f>VLOOKUP($A22,dXdata!DATA,MATCH(B$3,dXdata!IDS,0) + 1,FALSE)</f>
        <v>3.3405954974582652</v>
      </c>
      <c r="C22" s="90"/>
    </row>
    <row r="23" spans="1:65" x14ac:dyDescent="0.25">
      <c r="A23" s="46">
        <v>43313</v>
      </c>
      <c r="B23" s="90">
        <f>VLOOKUP($A23,dXdata!DATA,MATCH(B$3,dXdata!IDS,0) + 1,FALSE)</f>
        <v>2.9710144927536097</v>
      </c>
      <c r="C23" s="90"/>
    </row>
    <row r="24" spans="1:65" x14ac:dyDescent="0.25">
      <c r="A24" s="46">
        <v>43344</v>
      </c>
      <c r="B24" s="90">
        <f>VLOOKUP($A24,dXdata!DATA,MATCH(B$3,dXdata!IDS,0) + 1,FALSE)</f>
        <v>2.7616279069767602</v>
      </c>
      <c r="C24" s="90"/>
    </row>
    <row r="25" spans="1:65" x14ac:dyDescent="0.25">
      <c r="A25" s="46">
        <v>43374</v>
      </c>
      <c r="B25" s="90">
        <f>VLOOKUP($A25,dXdata!DATA,MATCH(B$3,dXdata!IDS,0) + 1,FALSE)</f>
        <v>2.532561505065134</v>
      </c>
      <c r="C25" s="90"/>
    </row>
    <row r="26" spans="1:65" x14ac:dyDescent="0.25">
      <c r="A26" s="46">
        <v>43405</v>
      </c>
      <c r="B26" s="90">
        <f>VLOOKUP($A26,dXdata!DATA,MATCH(B$3,dXdata!IDS,0) + 1,FALSE)</f>
        <v>1.4398848092152639</v>
      </c>
      <c r="C26" s="90"/>
    </row>
    <row r="27" spans="1:65" x14ac:dyDescent="0.25">
      <c r="A27" s="46">
        <v>43435</v>
      </c>
      <c r="B27" s="90">
        <f>VLOOKUP($A27,dXdata!DATA,MATCH(B$3,dXdata!IDS,0) + 1,FALSE)</f>
        <v>1.9565217391304346</v>
      </c>
      <c r="C27" s="90"/>
    </row>
    <row r="28" spans="1:65" x14ac:dyDescent="0.25">
      <c r="A28" s="46">
        <v>43466</v>
      </c>
      <c r="B28" s="90">
        <f>VLOOKUP($A28,dXdata!DATA,MATCH(B$3,dXdata!IDS,0) + 1,FALSE)</f>
        <v>1.0050251256281229</v>
      </c>
      <c r="C28"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96"/>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242</v>
      </c>
      <c r="AA12" s="36" t="s">
        <v>244</v>
      </c>
      <c r="AB12" s="36" t="s">
        <v>245</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243</v>
      </c>
      <c r="AA13" s="38" t="s">
        <v>46</v>
      </c>
      <c r="AB13" s="38" t="s">
        <v>246</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45216</v>
      </c>
      <c r="C15" s="40">
        <v>45216</v>
      </c>
      <c r="D15" s="40">
        <v>45205</v>
      </c>
      <c r="E15" s="40">
        <v>45205</v>
      </c>
      <c r="F15" s="40">
        <v>45205</v>
      </c>
      <c r="G15" s="40">
        <v>45205</v>
      </c>
      <c r="H15" s="40">
        <v>45205</v>
      </c>
      <c r="I15" s="40">
        <v>45205</v>
      </c>
      <c r="J15" s="40">
        <v>45205</v>
      </c>
      <c r="K15" s="40">
        <v>45205</v>
      </c>
      <c r="L15" s="40">
        <v>45197</v>
      </c>
      <c r="M15" s="40">
        <v>45205</v>
      </c>
      <c r="N15" s="40">
        <v>45205</v>
      </c>
      <c r="O15" s="40">
        <v>45203</v>
      </c>
      <c r="P15" s="40">
        <v>45203</v>
      </c>
      <c r="Q15" s="40">
        <v>45205</v>
      </c>
      <c r="R15" s="40">
        <v>45203</v>
      </c>
      <c r="S15" s="40">
        <v>45203</v>
      </c>
      <c r="T15" s="40">
        <v>45203</v>
      </c>
      <c r="U15" s="40">
        <v>45197</v>
      </c>
      <c r="V15" s="40">
        <v>45197</v>
      </c>
      <c r="W15" s="40">
        <v>43188</v>
      </c>
      <c r="X15" s="40">
        <v>45188</v>
      </c>
      <c r="Y15" s="40">
        <v>45203</v>
      </c>
      <c r="Z15" s="40">
        <v>45205</v>
      </c>
      <c r="AA15" s="40">
        <v>45205</v>
      </c>
      <c r="AB15" s="40">
        <v>45205</v>
      </c>
      <c r="AC15" s="40">
        <v>45216</v>
      </c>
      <c r="AD15" s="40">
        <v>45216</v>
      </c>
      <c r="AE15" s="40">
        <v>43714</v>
      </c>
      <c r="AF15" s="40">
        <v>43714</v>
      </c>
      <c r="AG15" s="40">
        <v>45203</v>
      </c>
      <c r="AH15" s="40">
        <v>45203</v>
      </c>
    </row>
    <row r="16" spans="1:34" x14ac:dyDescent="0.2">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0.18109474700256367</v>
      </c>
      <c r="M16" s="44">
        <v>-1.8750000000000044</v>
      </c>
      <c r="N16" s="44">
        <v>-2.9855725127178712</v>
      </c>
      <c r="O16" s="50">
        <v>52.5</v>
      </c>
      <c r="P16" s="51" t="e">
        <v>#N/A</v>
      </c>
      <c r="Q16" s="44">
        <v>1243.5454999999999</v>
      </c>
      <c r="R16" s="44">
        <v>1.6289597684263191</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70">
        <v>211.71463941000002</v>
      </c>
    </row>
    <row r="17" spans="1:34" x14ac:dyDescent="0.2">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-1.1562091917591277</v>
      </c>
      <c r="M17" s="44">
        <v>-0.93457943925233655</v>
      </c>
      <c r="N17" s="44">
        <v>-1.5438537928732399</v>
      </c>
      <c r="O17" s="50">
        <v>53.47</v>
      </c>
      <c r="P17" s="51" t="e">
        <v>#N/A</v>
      </c>
      <c r="Q17" s="44">
        <v>1244.4760000000001</v>
      </c>
      <c r="R17" s="44">
        <v>2.156244952482389</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70">
        <v>203.25591274999999</v>
      </c>
    </row>
    <row r="18" spans="1:34" x14ac:dyDescent="0.2">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-0.88815412204812372</v>
      </c>
      <c r="M18" s="44">
        <v>-0.92592592592591894</v>
      </c>
      <c r="N18" s="44">
        <v>-1.2517615850120123</v>
      </c>
      <c r="O18" s="50">
        <v>49.33</v>
      </c>
      <c r="P18" s="51" t="e">
        <v>#N/A</v>
      </c>
      <c r="Q18" s="44">
        <v>1245.4065000000001</v>
      </c>
      <c r="R18" s="44">
        <v>2.8789252158577749</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70">
        <v>377.28521883999997</v>
      </c>
    </row>
    <row r="19" spans="1:34" x14ac:dyDescent="0.2">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0.37313536655556589</v>
      </c>
      <c r="M19" s="44">
        <v>0</v>
      </c>
      <c r="N19" s="44">
        <v>-0.18310445276737974</v>
      </c>
      <c r="O19" s="50">
        <v>51.06</v>
      </c>
      <c r="P19" s="51" t="e">
        <v>#N/A</v>
      </c>
      <c r="Q19" s="44">
        <v>1246.337</v>
      </c>
      <c r="R19" s="44">
        <v>3.1354064093918943</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70">
        <v>262.26815905999996</v>
      </c>
    </row>
    <row r="20" spans="1:34" x14ac:dyDescent="0.2">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0.56565200486637934</v>
      </c>
      <c r="M20" s="44">
        <v>-0.92879256965943124</v>
      </c>
      <c r="N20" s="44">
        <v>-1.2717147369295967</v>
      </c>
      <c r="O20" s="50">
        <v>48.48</v>
      </c>
      <c r="P20" s="51" t="e">
        <v>#N/A</v>
      </c>
      <c r="Q20" s="44">
        <v>1248.0875833333332</v>
      </c>
      <c r="R20" s="44">
        <v>4.1308679724740616</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70">
        <v>377.82733134999995</v>
      </c>
    </row>
    <row r="21" spans="1:34" x14ac:dyDescent="0.2">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0.96207085414652393</v>
      </c>
      <c r="M21" s="44">
        <v>-1.2499999999999956</v>
      </c>
      <c r="N21" s="44">
        <v>-1.7365771812080544</v>
      </c>
      <c r="O21" s="50">
        <v>45.18</v>
      </c>
      <c r="P21" s="51" t="e">
        <v>#N/A</v>
      </c>
      <c r="Q21" s="44">
        <v>1249.8381666666667</v>
      </c>
      <c r="R21" s="44">
        <v>3.8271482724617112</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70">
        <v>328.10005632999997</v>
      </c>
    </row>
    <row r="22" spans="1:34" x14ac:dyDescent="0.2">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-0.69040168385939849</v>
      </c>
      <c r="M22" s="44">
        <v>0</v>
      </c>
      <c r="N22" s="44">
        <v>-1.0177474976869494</v>
      </c>
      <c r="O22" s="50">
        <v>46.63</v>
      </c>
      <c r="P22" s="51" t="e">
        <v>#N/A</v>
      </c>
      <c r="Q22" s="44">
        <v>1251.5887499999999</v>
      </c>
      <c r="R22" s="44">
        <v>3.3947801388207743</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70">
        <v>291.66943687999998</v>
      </c>
    </row>
    <row r="23" spans="1:34" x14ac:dyDescent="0.2">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-0.72819127280800977</v>
      </c>
      <c r="M23" s="44">
        <v>1.2698412698412653</v>
      </c>
      <c r="N23" s="44">
        <v>5.9121621621627263E-2</v>
      </c>
      <c r="O23" s="50">
        <v>48.04</v>
      </c>
      <c r="P23" s="51" t="e">
        <v>#N/A</v>
      </c>
      <c r="Q23" s="44">
        <v>1253.3393333333333</v>
      </c>
      <c r="R23" s="44">
        <v>3.085244421878075</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70">
        <v>338.38902560000002</v>
      </c>
    </row>
    <row r="24" spans="1:34" x14ac:dyDescent="0.2">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3.6071013134723717</v>
      </c>
      <c r="M24" s="44">
        <v>3.2154340836012762</v>
      </c>
      <c r="N24" s="44">
        <v>1.7279536942458318</v>
      </c>
      <c r="O24" s="50">
        <v>49.82</v>
      </c>
      <c r="P24" s="51" t="e">
        <v>#N/A</v>
      </c>
      <c r="Q24" s="44">
        <v>1255.0899166666668</v>
      </c>
      <c r="R24" s="44">
        <v>3.0157165289229404</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70">
        <v>1160.6761759199999</v>
      </c>
    </row>
    <row r="25" spans="1:34" x14ac:dyDescent="0.2">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2.6121115375658865</v>
      </c>
      <c r="M25" s="44">
        <v>3.5483870967742082</v>
      </c>
      <c r="N25" s="44">
        <v>3.4111465242484096</v>
      </c>
      <c r="O25" s="50">
        <v>51.58</v>
      </c>
      <c r="P25" s="51" t="e">
        <v>#N/A</v>
      </c>
      <c r="Q25" s="44">
        <v>1256.8405</v>
      </c>
      <c r="R25" s="44">
        <v>3.2628998428835709</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70">
        <v>337.90144084000002</v>
      </c>
    </row>
    <row r="26" spans="1:34" x14ac:dyDescent="0.2">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0.57078656967592956</v>
      </c>
      <c r="M26" s="44">
        <v>3.2258064516129004</v>
      </c>
      <c r="N26" s="44">
        <v>3.5565579458709307</v>
      </c>
      <c r="O26" s="50">
        <v>56.64</v>
      </c>
      <c r="P26" s="51" t="e">
        <v>#N/A</v>
      </c>
      <c r="Q26" s="44">
        <v>1258.5910833333332</v>
      </c>
      <c r="R26" s="44">
        <v>3.3554748100695031</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70">
        <v>377.48615973</v>
      </c>
    </row>
    <row r="27" spans="1:34" x14ac:dyDescent="0.2">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1.7349595921452243</v>
      </c>
      <c r="M27" s="44">
        <v>2.8753993610223683</v>
      </c>
      <c r="N27" s="44">
        <v>3.7884017949603166</v>
      </c>
      <c r="O27" s="50">
        <v>57.88</v>
      </c>
      <c r="P27" s="51" t="e">
        <v>#N/A</v>
      </c>
      <c r="Q27" s="44">
        <v>1260.3416666666667</v>
      </c>
      <c r="R27" s="44">
        <v>3.4355169468001101</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70">
        <v>296.04393754</v>
      </c>
    </row>
    <row r="28" spans="1:34" x14ac:dyDescent="0.2">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1.8902791673289565</v>
      </c>
      <c r="M28" s="44">
        <v>2.2292993630573354</v>
      </c>
      <c r="N28" s="44">
        <v>2.8195650305166353</v>
      </c>
      <c r="O28" s="50">
        <v>63.7</v>
      </c>
      <c r="P28" s="51">
        <v>1.9374</v>
      </c>
      <c r="Q28" s="44">
        <v>1262.0922499999999</v>
      </c>
      <c r="R28" s="44">
        <v>2.9438943611675317</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70">
        <v>192.50134502</v>
      </c>
    </row>
    <row r="29" spans="1:34" x14ac:dyDescent="0.2">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3.7107426100343011</v>
      </c>
      <c r="M29" s="44">
        <v>0.94339622641510523</v>
      </c>
      <c r="N29" s="44">
        <v>1.6189184607560803</v>
      </c>
      <c r="O29" s="50">
        <v>62.23</v>
      </c>
      <c r="P29" s="51">
        <v>1.9621999999999999</v>
      </c>
      <c r="Q29" s="44">
        <v>1263.8428333333331</v>
      </c>
      <c r="R29" s="44">
        <v>3.1299092622772529</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70">
        <v>339.79507228</v>
      </c>
    </row>
    <row r="30" spans="1:34" x14ac:dyDescent="0.2">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3.085646093420813</v>
      </c>
      <c r="M30" s="44">
        <v>-0.31152647975077885</v>
      </c>
      <c r="N30" s="44">
        <v>-5.876427132304185E-2</v>
      </c>
      <c r="O30" s="50">
        <v>62.73</v>
      </c>
      <c r="P30" s="51">
        <v>1.7306999999999999</v>
      </c>
      <c r="Q30" s="44">
        <v>1265.5934166666668</v>
      </c>
      <c r="R30" s="44">
        <v>3.0404275934029723</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70">
        <v>440.72041249999978</v>
      </c>
    </row>
    <row r="31" spans="1:34" x14ac:dyDescent="0.2">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2.1366099613552514</v>
      </c>
      <c r="M31" s="44">
        <v>-1.2383900928792491</v>
      </c>
      <c r="N31" s="44">
        <v>-1.0839656466271941</v>
      </c>
      <c r="O31" s="50">
        <v>66.25</v>
      </c>
      <c r="P31" s="51">
        <v>1.4459</v>
      </c>
      <c r="Q31" s="44">
        <v>1267.3440000000001</v>
      </c>
      <c r="R31" s="44">
        <v>2.6553211329991777</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70">
        <v>438.01505121000002</v>
      </c>
    </row>
    <row r="32" spans="1:34" x14ac:dyDescent="0.2">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1.0660123219675244</v>
      </c>
      <c r="M32" s="44">
        <v>0.31250000000000444</v>
      </c>
      <c r="N32" s="44">
        <v>0.5388112476848006</v>
      </c>
      <c r="O32" s="50">
        <v>69.98</v>
      </c>
      <c r="P32" s="51">
        <v>0.95569999999999999</v>
      </c>
      <c r="Q32" s="44">
        <v>1268.8745833333332</v>
      </c>
      <c r="R32" s="44">
        <v>2.8558702239879663</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70">
        <v>717.96065556999997</v>
      </c>
    </row>
    <row r="33" spans="1:34" x14ac:dyDescent="0.2">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1.1659967620489375</v>
      </c>
      <c r="M33" s="44">
        <v>1.2658227848101111</v>
      </c>
      <c r="N33" s="44">
        <v>1.9124050200631793</v>
      </c>
      <c r="O33" s="50">
        <v>67.87</v>
      </c>
      <c r="P33" s="51">
        <v>0.93589999999999995</v>
      </c>
      <c r="Q33" s="44">
        <v>1270.4051666666667</v>
      </c>
      <c r="R33" s="44">
        <v>2.7444878204496703</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70">
        <v>394.67880638999998</v>
      </c>
    </row>
    <row r="34" spans="1:34" x14ac:dyDescent="0.2">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2.1381272697430509</v>
      </c>
      <c r="M34" s="44">
        <v>0.94339622641510523</v>
      </c>
      <c r="N34" s="44">
        <v>1.9289598912304529</v>
      </c>
      <c r="O34" s="50">
        <v>70.98</v>
      </c>
      <c r="P34" s="51">
        <v>1.329</v>
      </c>
      <c r="Q34" s="44">
        <v>1271.9357500000001</v>
      </c>
      <c r="R34" s="44">
        <v>2.9287831627702987</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70">
        <v>443.75838563999997</v>
      </c>
    </row>
    <row r="35" spans="1:34" x14ac:dyDescent="0.2">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1.9871561856294573</v>
      </c>
      <c r="M35" s="44">
        <v>-0.31347962382444194</v>
      </c>
      <c r="N35" s="44">
        <v>0.47269350890519757</v>
      </c>
      <c r="O35" s="50">
        <v>68.06</v>
      </c>
      <c r="P35" s="51">
        <v>1.1264000000000001</v>
      </c>
      <c r="Q35" s="44">
        <v>1273.4663333333333</v>
      </c>
      <c r="R35" s="44">
        <v>3.1982916624349489</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70">
        <v>350.65400500000004</v>
      </c>
    </row>
    <row r="36" spans="1:34" x14ac:dyDescent="0.2">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-1.4007429157069873</v>
      </c>
      <c r="M36" s="44">
        <v>-0.6230529595015688</v>
      </c>
      <c r="N36" s="44">
        <v>-0.47694753577105509</v>
      </c>
      <c r="O36" s="50">
        <v>70.23</v>
      </c>
      <c r="P36" s="51">
        <v>1.222</v>
      </c>
      <c r="Q36" s="44">
        <v>1274.9969166666667</v>
      </c>
      <c r="R36" s="44">
        <v>3.1546044545479379</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70">
        <v>269.08082389000015</v>
      </c>
    </row>
    <row r="37" spans="1:34" x14ac:dyDescent="0.2">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0.75167309816153161</v>
      </c>
      <c r="M37" s="44">
        <v>-0.31152647975077885</v>
      </c>
      <c r="N37" s="44">
        <v>-1.357767596834647</v>
      </c>
      <c r="O37" s="50">
        <v>70.75</v>
      </c>
      <c r="P37" s="51">
        <v>1.4009</v>
      </c>
      <c r="Q37" s="44">
        <v>1276.5274999999999</v>
      </c>
      <c r="R37" s="44">
        <v>3.1794075934368227</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70">
        <v>331.93516801999999</v>
      </c>
    </row>
    <row r="38" spans="1:34" x14ac:dyDescent="0.2">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1.2520588444771663</v>
      </c>
      <c r="M38" s="44">
        <v>1.2499999999999956</v>
      </c>
      <c r="N38" s="44">
        <v>-1.6753224995813554E-2</v>
      </c>
      <c r="O38" s="50">
        <v>56.96</v>
      </c>
      <c r="P38" s="51">
        <v>1.7965</v>
      </c>
      <c r="Q38" s="44">
        <v>1278.0580833333333</v>
      </c>
      <c r="R38" s="44">
        <v>2.5003118409261615</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70">
        <v>380.14598493</v>
      </c>
    </row>
    <row r="39" spans="1:34" x14ac:dyDescent="0.2">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-0.65493172561049695</v>
      </c>
      <c r="M39" s="44">
        <v>1.2422360248447228</v>
      </c>
      <c r="N39" s="44">
        <v>-2.494387627837158E-2</v>
      </c>
      <c r="O39" s="50">
        <v>49.52</v>
      </c>
      <c r="P39" s="51">
        <v>1.8897999999999999</v>
      </c>
      <c r="Q39" s="44">
        <v>1279.5886666666668</v>
      </c>
      <c r="R39" s="44">
        <v>2.1927064425834475</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70">
        <v>235.75597334</v>
      </c>
    </row>
    <row r="40" spans="1:34" x14ac:dyDescent="0.2">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-0.399409843334253</v>
      </c>
      <c r="M40" s="44">
        <v>2.4922118380062308</v>
      </c>
      <c r="N40" s="44">
        <v>1.3627623108435793</v>
      </c>
      <c r="O40" s="50">
        <v>51.38</v>
      </c>
      <c r="P40" s="51">
        <v>1.7539</v>
      </c>
      <c r="Q40" s="44">
        <v>1281.11925</v>
      </c>
      <c r="R40" s="44">
        <v>2.2704058282157602</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70">
        <v>258.26002690000001</v>
      </c>
    </row>
    <row r="41" spans="1:34" x14ac:dyDescent="0.2">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-1.3477259753728377</v>
      </c>
      <c r="M41" s="44">
        <v>2.1806853582554409</v>
      </c>
      <c r="N41" s="44">
        <v>0.80907498540327971</v>
      </c>
      <c r="O41" s="50">
        <v>54.95</v>
      </c>
      <c r="P41" s="51">
        <v>2.3167</v>
      </c>
      <c r="Q41" s="44">
        <v>1282.6498333333332</v>
      </c>
      <c r="R41" s="44">
        <v>1.6704873998676151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70">
        <v>356.93944166999995</v>
      </c>
    </row>
    <row r="42" spans="1:34" x14ac:dyDescent="0.2">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1.1838163730933715</v>
      </c>
      <c r="M42" s="44">
        <v>2.4999999999999911</v>
      </c>
      <c r="N42" s="44">
        <v>2.0159596808063895</v>
      </c>
      <c r="O42" s="50">
        <v>58.15</v>
      </c>
      <c r="P42" s="51">
        <v>2.2016</v>
      </c>
      <c r="Q42" s="44">
        <v>1284.1804166666668</v>
      </c>
      <c r="R42" s="44">
        <v>1.9911838192290254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70">
        <v>342.73377866999999</v>
      </c>
    </row>
    <row r="43" spans="1:34" x14ac:dyDescent="0.2">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-3.6829765636936518E-2</v>
      </c>
      <c r="M43" s="44">
        <v>3.4482758620689724</v>
      </c>
      <c r="N43" s="44">
        <v>3.2285256680435026</v>
      </c>
      <c r="O43" s="50">
        <v>63.86</v>
      </c>
      <c r="P43" s="51">
        <v>1.1072</v>
      </c>
      <c r="Q43" s="44">
        <v>1285.711</v>
      </c>
      <c r="R43" s="44">
        <v>2.4046501257293018</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70">
        <v>375.70581040000002</v>
      </c>
    </row>
    <row r="44" spans="1:34" x14ac:dyDescent="0.2">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3.4230746083701913</v>
      </c>
      <c r="M44" s="44">
        <v>2.8037383177569986</v>
      </c>
      <c r="N44" s="44">
        <v>2.5037682130296224</v>
      </c>
      <c r="O44" s="50">
        <v>60.83</v>
      </c>
      <c r="P44" s="51">
        <v>1.4147000000000001</v>
      </c>
      <c r="Q44" s="44">
        <v>1287.4850833333333</v>
      </c>
      <c r="R44" s="44">
        <v>2.1925161676966232</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70">
        <v>331.4357517200001</v>
      </c>
    </row>
    <row r="45" spans="1:34" x14ac:dyDescent="0.2">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2.7378681034615271</v>
      </c>
      <c r="M45" s="44">
        <v>3.7500000000000089</v>
      </c>
      <c r="N45" s="44">
        <v>3.3090391220574666</v>
      </c>
      <c r="O45" s="50">
        <v>54.66</v>
      </c>
      <c r="P45" s="51">
        <v>0.74050000000000005</v>
      </c>
      <c r="Q45" s="44">
        <v>1289.2591666666667</v>
      </c>
      <c r="R45" s="44">
        <v>2.3214703192226738</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70">
        <v>365.97580137999995</v>
      </c>
    </row>
    <row r="46" spans="1:34" x14ac:dyDescent="0.2">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2.8332867666799988</v>
      </c>
      <c r="M46" s="44">
        <v>2.8037383177569986</v>
      </c>
      <c r="N46" s="44">
        <v>2.7344726969570576</v>
      </c>
      <c r="O46" s="50">
        <v>57.35</v>
      </c>
      <c r="P46" s="51">
        <v>1.0555000000000001</v>
      </c>
      <c r="Q46" s="44">
        <v>1291.03325</v>
      </c>
      <c r="R46" s="44">
        <v>1.9988882860292989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70">
        <v>339.88632200000006</v>
      </c>
    </row>
    <row r="47" spans="1:34" x14ac:dyDescent="0.2">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1.6468502389851869</v>
      </c>
      <c r="M47" s="44">
        <v>4.088050314465419</v>
      </c>
      <c r="N47" s="44">
        <v>4.5030664538351806</v>
      </c>
      <c r="O47" s="50">
        <v>54.81</v>
      </c>
      <c r="P47" s="51">
        <v>1.0105999999999999</v>
      </c>
      <c r="Q47" s="44">
        <v>1292.8073333333332</v>
      </c>
      <c r="R47" s="44">
        <v>1.8085212163550635</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70">
        <v>349.23542468000005</v>
      </c>
    </row>
    <row r="48" spans="1:34" x14ac:dyDescent="0.2">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4.0150425837849779</v>
      </c>
      <c r="M48" s="44">
        <v>3.7617554858934366</v>
      </c>
      <c r="N48" s="44">
        <v>4.2794686396502302</v>
      </c>
      <c r="O48" s="50">
        <v>56.95</v>
      </c>
      <c r="P48" s="51">
        <v>0.9476</v>
      </c>
      <c r="Q48" s="44">
        <v>1294.5814166666667</v>
      </c>
      <c r="R48" s="44">
        <v>1.8010999480118972</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70">
        <v>400.27509522999998</v>
      </c>
    </row>
    <row r="49" spans="1:34" x14ac:dyDescent="0.2">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5.2060475909427195</v>
      </c>
      <c r="M49" s="44">
        <v>3.4375000000000044</v>
      </c>
      <c r="N49" s="44">
        <v>4.5178179361594406</v>
      </c>
      <c r="O49" s="50">
        <v>53.96</v>
      </c>
      <c r="P49" s="51">
        <v>1.8379000000000001</v>
      </c>
      <c r="Q49" s="44">
        <v>1296.3554999999999</v>
      </c>
      <c r="R49" s="44">
        <v>1.6610211865569546</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70">
        <v>464.40499113999994</v>
      </c>
    </row>
    <row r="50" spans="1:34" x14ac:dyDescent="0.2">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3.3784903927371879</v>
      </c>
      <c r="M50" s="44">
        <v>3.0864197530864113</v>
      </c>
      <c r="N50" s="44">
        <v>4.0549597855227937</v>
      </c>
      <c r="O50" s="50">
        <v>57.03</v>
      </c>
      <c r="P50" s="51">
        <v>2.4024000000000001</v>
      </c>
      <c r="Q50" s="44">
        <v>1298.1295833333334</v>
      </c>
      <c r="R50" s="44">
        <v>1.847554008558272</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70">
        <v>1121.19836865</v>
      </c>
    </row>
    <row r="51" spans="1:34" x14ac:dyDescent="0.2">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3.3719800622826535</v>
      </c>
      <c r="M51" s="44">
        <v>1.8404907975460238</v>
      </c>
      <c r="N51" s="44">
        <v>1.9876912840984584</v>
      </c>
      <c r="O51" s="50">
        <v>59.88</v>
      </c>
      <c r="P51" s="51">
        <v>2.4337</v>
      </c>
      <c r="Q51" s="44">
        <v>1299.9036666666668</v>
      </c>
      <c r="R51" s="44">
        <v>2.1641326928929727</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70">
        <v>296.70538710999995</v>
      </c>
    </row>
    <row r="52" spans="1:34" x14ac:dyDescent="0.2">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3.9307115846972884</v>
      </c>
      <c r="M52" s="44">
        <v>1.5197568389057725</v>
      </c>
      <c r="N52" s="44">
        <v>1.5836357637743159</v>
      </c>
      <c r="O52" s="50">
        <v>57.52</v>
      </c>
      <c r="P52" s="51">
        <v>2.2768000000000002</v>
      </c>
      <c r="Q52" s="44">
        <v>1301.6777500000001</v>
      </c>
      <c r="R52" s="44">
        <v>2.2560069241913894</v>
      </c>
      <c r="S52" s="50">
        <v>3.95</v>
      </c>
      <c r="T52" s="50">
        <v>2</v>
      </c>
      <c r="U52" s="44">
        <v>7.0859249999999996</v>
      </c>
      <c r="V52" s="50">
        <v>2.8239290785018958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70">
        <v>208.99793284999998</v>
      </c>
    </row>
    <row r="53" spans="1:34" x14ac:dyDescent="0.2">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3.6227898126421687</v>
      </c>
      <c r="M53" s="44">
        <v>2.1341463414634276</v>
      </c>
      <c r="N53" s="44">
        <v>1.80373986430582</v>
      </c>
      <c r="O53" s="50">
        <v>50.54</v>
      </c>
      <c r="P53" s="51">
        <v>1.9979</v>
      </c>
      <c r="Q53" s="44">
        <v>1303.4518333333333</v>
      </c>
      <c r="R53" s="44">
        <v>2.6499964848752944</v>
      </c>
      <c r="S53" s="50">
        <v>3.95</v>
      </c>
      <c r="T53" s="50">
        <v>2</v>
      </c>
      <c r="U53" s="44">
        <v>6.9773250000000004</v>
      </c>
      <c r="V53" s="50">
        <v>2.7588913448211945</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70">
        <v>334.20810939999996</v>
      </c>
    </row>
    <row r="54" spans="1:34" x14ac:dyDescent="0.2">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1.9730923979189186</v>
      </c>
      <c r="M54" s="44">
        <v>3.9634146341463561</v>
      </c>
      <c r="N54" s="44">
        <v>4.1992589543021763</v>
      </c>
      <c r="O54" s="50">
        <v>29.21</v>
      </c>
      <c r="P54" s="51">
        <v>1.7962</v>
      </c>
      <c r="Q54" s="44">
        <v>1305.2259166666668</v>
      </c>
      <c r="R54" s="44">
        <v>-5.6023285878123996</v>
      </c>
      <c r="S54" s="50">
        <v>2.95</v>
      </c>
      <c r="T54" s="50">
        <v>1</v>
      </c>
      <c r="U54" s="44">
        <v>6.0295240000000003</v>
      </c>
      <c r="V54" s="50">
        <v>2.3266197326540867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70">
        <v>210.52395752999999</v>
      </c>
    </row>
    <row r="55" spans="1:34" x14ac:dyDescent="0.2">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8.7043320920811027</v>
      </c>
      <c r="M55" s="44">
        <v>4.8484848484848575</v>
      </c>
      <c r="N55" s="44">
        <v>5.7896455985628092</v>
      </c>
      <c r="O55" s="50">
        <v>16.55</v>
      </c>
      <c r="P55" s="51">
        <v>1.7542</v>
      </c>
      <c r="Q55" s="44">
        <v>1307</v>
      </c>
      <c r="R55" s="44">
        <v>-16.233066510221839</v>
      </c>
      <c r="S55" s="50">
        <v>2.4500000000000002</v>
      </c>
      <c r="T55" s="50">
        <v>0.5</v>
      </c>
      <c r="U55" s="44">
        <v>5.0418130000000003</v>
      </c>
      <c r="V55" s="50">
        <v>1.9264745091629436</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70">
        <v>296.57145077999996</v>
      </c>
    </row>
    <row r="56" spans="1:34" x14ac:dyDescent="0.2">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9.2529113424875131</v>
      </c>
      <c r="M56" s="44">
        <v>7.2727272727272751</v>
      </c>
      <c r="N56" s="44">
        <v>9.1904256188219957</v>
      </c>
      <c r="O56" s="50">
        <v>28.56</v>
      </c>
      <c r="P56" s="51">
        <v>1.8526</v>
      </c>
      <c r="Q56" s="44">
        <v>1308.2166666666667</v>
      </c>
      <c r="R56" s="44">
        <v>-12.853125428344626</v>
      </c>
      <c r="S56" s="50">
        <v>2.4500000000000002</v>
      </c>
      <c r="T56" s="50">
        <v>0.5</v>
      </c>
      <c r="U56" s="44">
        <v>6.2014950000000004</v>
      </c>
      <c r="V56" s="50">
        <v>2.456855837998603</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70">
        <v>233.45572200999999</v>
      </c>
    </row>
    <row r="57" spans="1:34" x14ac:dyDescent="0.2">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5.8539962514866817</v>
      </c>
      <c r="M57" s="44">
        <v>7.8313253012048056</v>
      </c>
      <c r="N57" s="44">
        <v>9.6983457671099504</v>
      </c>
      <c r="O57" s="50">
        <v>38.31</v>
      </c>
      <c r="P57" s="51">
        <v>1.8414999999999999</v>
      </c>
      <c r="Q57" s="44">
        <v>1309.4333333333332</v>
      </c>
      <c r="R57" s="44">
        <v>-7.9986250906919025</v>
      </c>
      <c r="S57" s="50">
        <v>2.4500000000000002</v>
      </c>
      <c r="T57" s="50">
        <v>0.5</v>
      </c>
      <c r="U57" s="44">
        <v>7.0025279999999999</v>
      </c>
      <c r="V57" s="50">
        <v>2.8537316451569663</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70">
        <v>272.65470457000004</v>
      </c>
    </row>
    <row r="58" spans="1:34" x14ac:dyDescent="0.2">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3.8977353203865084</v>
      </c>
      <c r="M58" s="44">
        <v>7.575757575757569</v>
      </c>
      <c r="N58" s="44">
        <v>8.5693418810354629</v>
      </c>
      <c r="O58" s="50">
        <v>40.71</v>
      </c>
      <c r="P58" s="51">
        <v>1.8165</v>
      </c>
      <c r="Q58" s="44">
        <v>1310.6500000000001</v>
      </c>
      <c r="R58" s="44">
        <v>-5.6731329355966036</v>
      </c>
      <c r="S58" s="50">
        <v>2.4500000000000002</v>
      </c>
      <c r="T58" s="50">
        <v>0.5</v>
      </c>
      <c r="U58" s="44">
        <v>7.1224540000000003</v>
      </c>
      <c r="V58" s="50">
        <v>2.9305178447418747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70">
        <v>325.04111212999999</v>
      </c>
    </row>
    <row r="59" spans="1:34" x14ac:dyDescent="0.2">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4.9530352881172801</v>
      </c>
      <c r="M59" s="44">
        <v>6.042296072507547</v>
      </c>
      <c r="N59" s="44">
        <v>6.0696197443524502</v>
      </c>
      <c r="O59" s="50">
        <v>42.34</v>
      </c>
      <c r="P59" s="51">
        <v>2.0455000000000001</v>
      </c>
      <c r="Q59" s="44">
        <v>1311.8666666666668</v>
      </c>
      <c r="R59" s="44">
        <v>-4.7660189564914246</v>
      </c>
      <c r="S59" s="50">
        <v>2.4500000000000002</v>
      </c>
      <c r="T59" s="50">
        <v>0.5</v>
      </c>
      <c r="U59" s="44">
        <v>6.763261</v>
      </c>
      <c r="V59" s="50">
        <v>2.7750496215469411</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70">
        <v>332.14389097999998</v>
      </c>
    </row>
    <row r="60" spans="1:34" x14ac:dyDescent="0.2">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2.969587979788435</v>
      </c>
      <c r="M60" s="44">
        <v>5.4380664652567967</v>
      </c>
      <c r="N60" s="44">
        <v>5.5792953317745697</v>
      </c>
      <c r="O60" s="50">
        <v>39.630000000000003</v>
      </c>
      <c r="P60" s="51">
        <v>2.1970000000000001</v>
      </c>
      <c r="Q60" s="44">
        <v>1313.0833333333333</v>
      </c>
      <c r="R60" s="44">
        <v>-4.0253430854961465</v>
      </c>
      <c r="S60" s="50">
        <v>2.4500000000000002</v>
      </c>
      <c r="T60" s="50">
        <v>0.5</v>
      </c>
      <c r="U60" s="44">
        <v>7.4463749999999997</v>
      </c>
      <c r="V60" s="50">
        <v>3.0508921590987503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70">
        <v>321.22676925999997</v>
      </c>
    </row>
    <row r="61" spans="1:34" x14ac:dyDescent="0.2">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-0.58095152733863564</v>
      </c>
      <c r="M61" s="44">
        <v>5.7401812688821607</v>
      </c>
      <c r="N61" s="44">
        <v>5.413266542780959</v>
      </c>
      <c r="O61" s="50">
        <v>39.4</v>
      </c>
      <c r="P61" s="51">
        <v>2.2004000000000001</v>
      </c>
      <c r="Q61" s="44">
        <v>1314.3</v>
      </c>
      <c r="R61" s="44">
        <v>-3.5169351315632924</v>
      </c>
      <c r="S61" s="50">
        <v>2.4500000000000002</v>
      </c>
      <c r="T61" s="50">
        <v>0.5</v>
      </c>
      <c r="U61" s="44">
        <v>7.3932950000000002</v>
      </c>
      <c r="V61" s="50">
        <v>3.0490090559072933</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70">
        <v>325.89368012</v>
      </c>
    </row>
    <row r="62" spans="1:34" x14ac:dyDescent="0.2">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2.4787748653869013</v>
      </c>
      <c r="M62" s="44">
        <v>4.1916167664670656</v>
      </c>
      <c r="N62" s="44">
        <v>3.9533011272141705</v>
      </c>
      <c r="O62" s="50">
        <v>40.94</v>
      </c>
      <c r="P62" s="51">
        <v>2.8003999999999998</v>
      </c>
      <c r="Q62" s="44">
        <v>1315.5166666666667</v>
      </c>
      <c r="R62" s="44">
        <v>-2.8117224343363945</v>
      </c>
      <c r="S62" s="50">
        <v>2.4500000000000002</v>
      </c>
      <c r="T62" s="50">
        <v>0.5</v>
      </c>
      <c r="U62" s="44">
        <v>7.476623</v>
      </c>
      <c r="V62" s="50">
        <v>3.0820767591889355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70">
        <v>284.86698002999998</v>
      </c>
    </row>
    <row r="63" spans="1:34" x14ac:dyDescent="0.2">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2.2847835960733587</v>
      </c>
      <c r="M63" s="44">
        <v>4.5180722891566161</v>
      </c>
      <c r="N63" s="44">
        <v>4.705210796705539</v>
      </c>
      <c r="O63" s="50">
        <v>47.02</v>
      </c>
      <c r="P63" s="51">
        <v>2.6152000000000002</v>
      </c>
      <c r="Q63" s="44">
        <v>1316.7333333333333</v>
      </c>
      <c r="R63" s="44">
        <v>-2.9274875574181958</v>
      </c>
      <c r="S63" s="50">
        <v>2.4500000000000002</v>
      </c>
      <c r="T63" s="50">
        <v>0.5</v>
      </c>
      <c r="U63" s="44">
        <v>7.4334100000000003</v>
      </c>
      <c r="V63" s="50">
        <v>3.0609612777526385</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70">
        <v>273.05434064999997</v>
      </c>
    </row>
    <row r="64" spans="1:34" x14ac:dyDescent="0.2">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5.645093925925937</v>
      </c>
      <c r="M64" s="44">
        <v>3.5928143712574911</v>
      </c>
      <c r="N64" s="44">
        <v>4.2952257226372303</v>
      </c>
      <c r="O64" s="50">
        <v>52</v>
      </c>
      <c r="P64" s="51">
        <v>2.5541999999999998</v>
      </c>
      <c r="Q64" s="44">
        <v>1317.95</v>
      </c>
      <c r="R64" s="44">
        <v>-2.6682885734149897</v>
      </c>
      <c r="S64" s="50">
        <v>2.4500000000000002</v>
      </c>
      <c r="T64" s="50">
        <v>0.5</v>
      </c>
      <c r="U64" s="44">
        <v>7.5232830000000002</v>
      </c>
      <c r="V64" s="50">
        <v>3.0682099573567942</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70">
        <v>294.96100552999997</v>
      </c>
    </row>
    <row r="65" spans="1:34" x14ac:dyDescent="0.2">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5.3561490849593163</v>
      </c>
      <c r="M65" s="44">
        <v>4.7761194029850795</v>
      </c>
      <c r="N65" s="44">
        <v>5.3803641092327492</v>
      </c>
      <c r="O65" s="50">
        <v>59.04</v>
      </c>
      <c r="P65" s="51">
        <v>3.2517</v>
      </c>
      <c r="Q65" s="44">
        <v>1319.1666666666667</v>
      </c>
      <c r="R65" s="44">
        <v>-2.6305184608757304</v>
      </c>
      <c r="S65" s="50">
        <v>2.4500000000000002</v>
      </c>
      <c r="T65" s="50">
        <v>0.5</v>
      </c>
      <c r="U65" s="44">
        <v>7.5998279999999996</v>
      </c>
      <c r="V65" s="50">
        <v>3.0860353418779951</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70">
        <v>668.3938728899999</v>
      </c>
    </row>
    <row r="66" spans="1:34" x14ac:dyDescent="0.2">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3.1745754877421373</v>
      </c>
      <c r="M66" s="44">
        <v>2.346041055718473</v>
      </c>
      <c r="N66" s="44">
        <v>1.5725009877518792</v>
      </c>
      <c r="O66" s="50">
        <v>62.33</v>
      </c>
      <c r="P66" s="51">
        <v>2.7747000000000002</v>
      </c>
      <c r="Q66" s="44">
        <v>1320.3833333333332</v>
      </c>
      <c r="R66" s="44">
        <v>6.2702645268685853</v>
      </c>
      <c r="S66" s="50">
        <v>2.4500000000000002</v>
      </c>
      <c r="T66" s="50">
        <v>0.5</v>
      </c>
      <c r="U66" s="44">
        <v>7.5136589999999996</v>
      </c>
      <c r="V66" s="50">
        <v>3.0549153036901928</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70">
        <v>424.43845229999999</v>
      </c>
    </row>
    <row r="67" spans="1:34" x14ac:dyDescent="0.2">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-2.5292561212725273</v>
      </c>
      <c r="M67" s="44">
        <v>0.57803468208090791</v>
      </c>
      <c r="N67" s="44">
        <v>-1.0575067541489847</v>
      </c>
      <c r="O67" s="50">
        <v>61.72</v>
      </c>
      <c r="P67" s="51">
        <v>2.5594999999999999</v>
      </c>
      <c r="Q67" s="44">
        <v>1321.6</v>
      </c>
      <c r="R67" s="44">
        <v>17.96188706672892</v>
      </c>
      <c r="S67" s="50">
        <v>2.4500000000000002</v>
      </c>
      <c r="T67" s="50">
        <v>0.5</v>
      </c>
      <c r="U67" s="44">
        <v>7.6261089999999996</v>
      </c>
      <c r="V67" s="50">
        <v>3.0541821909535471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70">
        <v>408.52839591999992</v>
      </c>
    </row>
    <row r="68" spans="1:34" x14ac:dyDescent="0.2">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-3.3309049453225326</v>
      </c>
      <c r="M68" s="44">
        <v>-2.8248587570621431</v>
      </c>
      <c r="N68" s="44">
        <v>-4.1972168187939474</v>
      </c>
      <c r="O68" s="50">
        <v>65.17</v>
      </c>
      <c r="P68" s="51">
        <v>2.7877999999999998</v>
      </c>
      <c r="Q68" s="44">
        <v>1323.85</v>
      </c>
      <c r="R68" s="44">
        <v>12.361682931129248</v>
      </c>
      <c r="S68" s="50">
        <v>2.4500000000000002</v>
      </c>
      <c r="T68" s="50">
        <v>0.5</v>
      </c>
      <c r="U68" s="44">
        <v>7.4964839999999997</v>
      </c>
      <c r="V68" s="50">
        <v>2.981141554977679</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70">
        <v>456.07384695999997</v>
      </c>
    </row>
    <row r="69" spans="1:34" x14ac:dyDescent="0.2">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-0.55349819912410281</v>
      </c>
      <c r="M69" s="44">
        <v>-4.7486033519552944</v>
      </c>
      <c r="N69" s="44">
        <v>-5.2261975162625651</v>
      </c>
      <c r="O69" s="50">
        <v>71.38</v>
      </c>
      <c r="P69" s="51">
        <v>3.0293999999999999</v>
      </c>
      <c r="Q69" s="44">
        <v>1326.1</v>
      </c>
      <c r="R69" s="44">
        <v>7.0740479725335925</v>
      </c>
      <c r="S69" s="50">
        <v>2.4500000000000002</v>
      </c>
      <c r="T69" s="50">
        <v>0.5</v>
      </c>
      <c r="U69" s="44">
        <v>7.5774309999999998</v>
      </c>
      <c r="V69" s="50">
        <v>3.0193850276048626</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70">
        <v>1063.13722947</v>
      </c>
    </row>
    <row r="70" spans="1:34" x14ac:dyDescent="0.2">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0.98880972537200851</v>
      </c>
      <c r="M70" s="44">
        <v>-3.6619718309859106</v>
      </c>
      <c r="N70" s="44">
        <v>-4.3202033036848881</v>
      </c>
      <c r="O70" s="50">
        <v>72.489999999999995</v>
      </c>
      <c r="P70" s="51">
        <v>3.4216000000000002</v>
      </c>
      <c r="Q70" s="44">
        <v>1328.35</v>
      </c>
      <c r="R70" s="44">
        <v>4.947374178327224</v>
      </c>
      <c r="S70" s="50">
        <v>2.4500000000000002</v>
      </c>
      <c r="T70" s="50">
        <v>0.5</v>
      </c>
      <c r="U70" s="44">
        <v>7.4841879999999996</v>
      </c>
      <c r="V70" s="50">
        <v>2.9582458176388187</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70">
        <v>443.2296665500001</v>
      </c>
    </row>
    <row r="71" spans="1:34" x14ac:dyDescent="0.2">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1.0877522370835058</v>
      </c>
      <c r="M71" s="44">
        <v>-2.564102564102555</v>
      </c>
      <c r="N71" s="44">
        <v>-3.2060027285129689</v>
      </c>
      <c r="O71" s="50">
        <v>67.73</v>
      </c>
      <c r="P71" s="51">
        <v>3.0287999999999999</v>
      </c>
      <c r="Q71" s="44">
        <v>1330.6</v>
      </c>
      <c r="R71" s="44">
        <v>4.5519783950373816</v>
      </c>
      <c r="S71" s="50">
        <v>2.4500000000000002</v>
      </c>
      <c r="T71" s="50">
        <v>0.5</v>
      </c>
      <c r="U71" s="44">
        <v>7.5356519999999998</v>
      </c>
      <c r="V71" s="50">
        <v>2.9923027645889513</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70">
        <v>346.94017393000001</v>
      </c>
    </row>
    <row r="72" spans="1:34" x14ac:dyDescent="0.2">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0.70816315305297639</v>
      </c>
      <c r="M72" s="44">
        <v>-0.57306590257878431</v>
      </c>
      <c r="N72" s="44">
        <v>-1.4432989690721709</v>
      </c>
      <c r="O72" s="50">
        <v>71.650000000000006</v>
      </c>
      <c r="P72" s="51">
        <v>3.4175</v>
      </c>
      <c r="Q72" s="44">
        <v>1332.85</v>
      </c>
      <c r="R72" s="44">
        <v>3.9503753638332251</v>
      </c>
      <c r="S72" s="50">
        <v>2.4500000000000002</v>
      </c>
      <c r="T72" s="50">
        <v>0.5</v>
      </c>
      <c r="U72" s="44">
        <v>7.6035959999999996</v>
      </c>
      <c r="V72" s="50">
        <v>3.0594966976654319</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70">
        <v>359.31431253000005</v>
      </c>
    </row>
    <row r="73" spans="1:34" x14ac:dyDescent="0.2">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2.6420530081899374</v>
      </c>
      <c r="M73" s="44">
        <v>-0.85714285714284522</v>
      </c>
      <c r="N73" s="44">
        <v>-1.1190311949107135</v>
      </c>
      <c r="O73" s="50">
        <v>81.48</v>
      </c>
      <c r="P73" s="51">
        <v>4.2975000000000003</v>
      </c>
      <c r="Q73" s="44">
        <v>1335.1</v>
      </c>
      <c r="R73" s="44">
        <v>4.1505009913105573</v>
      </c>
      <c r="S73" s="50">
        <v>2.4500000000000002</v>
      </c>
      <c r="T73" s="50">
        <v>0.5</v>
      </c>
      <c r="U73" s="44">
        <v>7.8296289999999997</v>
      </c>
      <c r="V73" s="50">
        <v>3.2028501189651206</v>
      </c>
      <c r="W73" s="51" t="e">
        <v>#N/A</v>
      </c>
      <c r="X73" s="45">
        <v>1255</v>
      </c>
      <c r="Y73" s="45">
        <v>199</v>
      </c>
      <c r="Z73" s="51">
        <v>2184</v>
      </c>
      <c r="AA73" s="51">
        <v>484668</v>
      </c>
      <c r="AB73" s="51">
        <v>0.87394957983193278</v>
      </c>
      <c r="AC73" s="44">
        <v>7.6061109655969252</v>
      </c>
      <c r="AD73" s="44">
        <v>7.521909</v>
      </c>
      <c r="AE73" s="45" t="e">
        <v>#N/A</v>
      </c>
      <c r="AF73" s="45" t="e">
        <v>#N/A</v>
      </c>
      <c r="AG73" s="45">
        <v>8</v>
      </c>
      <c r="AH73" s="170">
        <v>384.27460969999998</v>
      </c>
    </row>
    <row r="74" spans="1:34" x14ac:dyDescent="0.2">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2.2563978712576871</v>
      </c>
      <c r="M74" s="44">
        <v>0.57471264367816577</v>
      </c>
      <c r="N74" s="44">
        <v>0.33304933777400514</v>
      </c>
      <c r="O74" s="50">
        <v>79.150000000000006</v>
      </c>
      <c r="P74" s="51">
        <v>4.8711000000000002</v>
      </c>
      <c r="Q74" s="44">
        <v>1337.35</v>
      </c>
      <c r="R74" s="44">
        <v>3.9015592656759912</v>
      </c>
      <c r="S74" s="50">
        <v>2.4500000000000002</v>
      </c>
      <c r="T74" s="50">
        <v>0.5</v>
      </c>
      <c r="U74" s="44">
        <v>7.9636969999999998</v>
      </c>
      <c r="V74" s="50">
        <v>3.2500878506117532</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70">
        <v>399.13101159999997</v>
      </c>
    </row>
    <row r="75" spans="1:34" x14ac:dyDescent="0.2">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2.3859286008063751</v>
      </c>
      <c r="M75" s="44">
        <v>1.1527377521613813</v>
      </c>
      <c r="N75" s="44">
        <v>1.0436137071651252</v>
      </c>
      <c r="O75" s="50">
        <v>71.709999999999994</v>
      </c>
      <c r="P75" s="51">
        <v>4.2809999999999997</v>
      </c>
      <c r="Q75" s="44">
        <v>1339.6</v>
      </c>
      <c r="R75" s="44">
        <v>3.778864795905279</v>
      </c>
      <c r="S75" s="50">
        <v>2.4500000000000002</v>
      </c>
      <c r="T75" s="50">
        <v>0.5</v>
      </c>
      <c r="U75" s="44">
        <v>7.7800950000000002</v>
      </c>
      <c r="V75" s="50">
        <v>3.1645166284312745</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70">
        <v>383.76546050999997</v>
      </c>
    </row>
    <row r="76" spans="1:34" x14ac:dyDescent="0.2">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0.73898634172469002</v>
      </c>
      <c r="M76" s="44">
        <v>1.7341040462427681</v>
      </c>
      <c r="N76" s="44">
        <v>1.3701829505644136</v>
      </c>
      <c r="O76" s="50">
        <v>83.22</v>
      </c>
      <c r="P76" s="51">
        <v>4.1727999999999996</v>
      </c>
      <c r="Q76" s="44">
        <v>1341.85</v>
      </c>
      <c r="R76" s="44">
        <v>3.0961889443210211</v>
      </c>
      <c r="S76" s="50">
        <v>2.4500000000000002</v>
      </c>
      <c r="T76" s="50">
        <v>0.5</v>
      </c>
      <c r="U76" s="44">
        <v>7.6795809999999998</v>
      </c>
      <c r="V76" s="50">
        <v>3.14374555539248</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70">
        <v>371.47755496000008</v>
      </c>
    </row>
    <row r="77" spans="1:34" x14ac:dyDescent="0.2">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0.26209394042115974</v>
      </c>
      <c r="M77" s="44">
        <v>0</v>
      </c>
      <c r="N77" s="44">
        <v>5.3987351534789951E-2</v>
      </c>
      <c r="O77" s="50">
        <v>91.64</v>
      </c>
      <c r="P77" s="51">
        <v>4.5641999999999996</v>
      </c>
      <c r="Q77" s="44">
        <v>1344.1</v>
      </c>
      <c r="R77" s="44">
        <v>3.5392158861546674</v>
      </c>
      <c r="S77" s="50">
        <v>2.4500000000000002</v>
      </c>
      <c r="T77" s="50">
        <v>0.5</v>
      </c>
      <c r="U77" s="44">
        <v>7.7945310000000001</v>
      </c>
      <c r="V77" s="50">
        <v>3.2029165147036824</v>
      </c>
      <c r="W77" s="51" t="e">
        <v>#N/A</v>
      </c>
      <c r="X77" s="45">
        <v>1159</v>
      </c>
      <c r="Y77" s="45">
        <v>184</v>
      </c>
      <c r="Z77" s="51">
        <v>3293</v>
      </c>
      <c r="AA77" s="51">
        <v>547868</v>
      </c>
      <c r="AB77" s="51">
        <v>0.70801978069232419</v>
      </c>
      <c r="AC77" s="44">
        <v>8.4769467828012122</v>
      </c>
      <c r="AD77" s="44">
        <v>8.629092</v>
      </c>
      <c r="AE77" s="45" t="e">
        <v>#N/A</v>
      </c>
      <c r="AF77" s="45" t="e">
        <v>#N/A</v>
      </c>
      <c r="AG77" s="45">
        <v>15</v>
      </c>
      <c r="AH77" s="170">
        <v>373.89628661999996</v>
      </c>
    </row>
    <row r="78" spans="1:34" x14ac:dyDescent="0.2">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2.8638811168121947</v>
      </c>
      <c r="M78" s="44">
        <v>1.1461318051575908</v>
      </c>
      <c r="N78" s="44">
        <v>1.3147658316477351</v>
      </c>
      <c r="O78" s="50">
        <v>108.5</v>
      </c>
      <c r="P78" s="51">
        <v>4.5637999999999996</v>
      </c>
      <c r="Q78" s="44">
        <v>1346.35</v>
      </c>
      <c r="R78" s="44">
        <v>3.2702745966188385</v>
      </c>
      <c r="S78" s="50">
        <v>2.7</v>
      </c>
      <c r="T78" s="50">
        <v>0.75</v>
      </c>
      <c r="U78" s="44">
        <v>7.9695919999999996</v>
      </c>
      <c r="V78" s="50">
        <v>3.2463427455989406</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70">
        <v>600.99345711000001</v>
      </c>
    </row>
    <row r="79" spans="1:34" x14ac:dyDescent="0.2">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2.3206685034638408</v>
      </c>
      <c r="M79" s="44">
        <v>2.2988505747126631</v>
      </c>
      <c r="N79" s="44">
        <v>2.7305351848962323</v>
      </c>
      <c r="O79" s="50">
        <v>101.78</v>
      </c>
      <c r="P79" s="51">
        <v>5.5468999999999999</v>
      </c>
      <c r="Q79" s="44">
        <v>1348.6</v>
      </c>
      <c r="R79" s="44">
        <v>4.406090987362643</v>
      </c>
      <c r="S79" s="50">
        <v>3.2</v>
      </c>
      <c r="T79" s="50">
        <v>1.25</v>
      </c>
      <c r="U79" s="44">
        <v>7.9890559999999997</v>
      </c>
      <c r="V79" s="50">
        <v>3.2654667231098529</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70">
        <v>492.45631928</v>
      </c>
    </row>
    <row r="80" spans="1:34" x14ac:dyDescent="0.2">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1.7438563190352419</v>
      </c>
      <c r="M80" s="44">
        <v>4.9418604651162878</v>
      </c>
      <c r="N80" s="44">
        <v>5.013666536509187</v>
      </c>
      <c r="O80" s="50">
        <v>109.55</v>
      </c>
      <c r="P80" s="51">
        <v>6.2961</v>
      </c>
      <c r="Q80" s="44">
        <v>1351.9833333333333</v>
      </c>
      <c r="R80" s="44">
        <v>5.251747728235312</v>
      </c>
      <c r="S80" s="50">
        <v>3.2</v>
      </c>
      <c r="T80" s="50">
        <v>1.25</v>
      </c>
      <c r="U80" s="44">
        <v>8.3055699999999995</v>
      </c>
      <c r="V80" s="50">
        <v>3.4708820520684989</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70">
        <v>485.98153829</v>
      </c>
    </row>
    <row r="81" spans="1:34" x14ac:dyDescent="0.2">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1.9603503604899597</v>
      </c>
      <c r="M81" s="44">
        <v>5.2785923753665642</v>
      </c>
      <c r="N81" s="44">
        <v>4.5394275017549335</v>
      </c>
      <c r="O81" s="50">
        <v>114.84</v>
      </c>
      <c r="P81" s="51">
        <v>6.8601999999999999</v>
      </c>
      <c r="Q81" s="44">
        <v>1355.3666666666668</v>
      </c>
      <c r="R81" s="44">
        <v>4.6433841313148427</v>
      </c>
      <c r="S81" s="50">
        <v>3.7</v>
      </c>
      <c r="T81" s="50">
        <v>1.75</v>
      </c>
      <c r="U81" s="44">
        <v>8.1210509999999996</v>
      </c>
      <c r="V81" s="50">
        <v>3.4192732109869688</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70">
        <v>641.39768101000004</v>
      </c>
    </row>
    <row r="82" spans="1:34" x14ac:dyDescent="0.2">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0.9867130093341725</v>
      </c>
      <c r="M82" s="44">
        <v>3.8011695906432719</v>
      </c>
      <c r="N82" s="44">
        <v>4.757440824935566</v>
      </c>
      <c r="O82" s="50">
        <v>101.62</v>
      </c>
      <c r="P82" s="51">
        <v>5.7476000000000003</v>
      </c>
      <c r="Q82" s="44">
        <v>1358.75</v>
      </c>
      <c r="R82" s="44">
        <v>4.2382246239317523</v>
      </c>
      <c r="S82" s="50">
        <v>4.7</v>
      </c>
      <c r="T82" s="50">
        <v>2.75</v>
      </c>
      <c r="U82" s="44">
        <v>8.302778</v>
      </c>
      <c r="V82" s="50">
        <v>3.565690308533485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70">
        <v>428.60712157999995</v>
      </c>
    </row>
    <row r="83" spans="1:34" x14ac:dyDescent="0.2">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2.872867926457312</v>
      </c>
      <c r="M83" s="44">
        <v>3.5087719298245501</v>
      </c>
      <c r="N83" s="44">
        <v>4.8234280792420536</v>
      </c>
      <c r="O83" s="50">
        <v>93.67</v>
      </c>
      <c r="P83" s="51">
        <v>3.8338000000000001</v>
      </c>
      <c r="Q83" s="44">
        <v>1362.1333333333332</v>
      </c>
      <c r="R83" s="44">
        <v>3.8825091160969993</v>
      </c>
      <c r="S83" s="50">
        <v>4.7</v>
      </c>
      <c r="T83" s="50">
        <v>2.75</v>
      </c>
      <c r="U83" s="44">
        <v>8.3123199999999997</v>
      </c>
      <c r="V83" s="50">
        <v>3.5208693712383345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70">
        <v>627.63743900999998</v>
      </c>
    </row>
    <row r="84" spans="1:34" x14ac:dyDescent="0.2">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2.9405941542212766</v>
      </c>
      <c r="M84" s="44">
        <v>3.170028818443793</v>
      </c>
      <c r="N84" s="44">
        <v>5.1061521772818974</v>
      </c>
      <c r="O84" s="50">
        <v>84.26</v>
      </c>
      <c r="P84" s="51">
        <v>4.2929000000000004</v>
      </c>
      <c r="Q84" s="44">
        <v>1365.5166666666667</v>
      </c>
      <c r="R84" s="44">
        <v>3.6454335570200724</v>
      </c>
      <c r="S84" s="50">
        <v>5.45</v>
      </c>
      <c r="T84" s="50">
        <v>3.5</v>
      </c>
      <c r="U84" s="44">
        <v>8.2053530000000006</v>
      </c>
      <c r="V84" s="50">
        <v>3.4833721755886562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70">
        <v>545.37698512999987</v>
      </c>
    </row>
    <row r="85" spans="1:34" x14ac:dyDescent="0.2">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2.7432962026294083</v>
      </c>
      <c r="M85" s="44">
        <v>5.187319884726227</v>
      </c>
      <c r="N85" s="44">
        <v>6.7901713045500411</v>
      </c>
      <c r="O85" s="50">
        <v>87.55</v>
      </c>
      <c r="P85" s="51">
        <v>3.8159999999999998</v>
      </c>
      <c r="Q85" s="44">
        <v>1368.9</v>
      </c>
      <c r="R85" s="44">
        <v>2.8758613382783071</v>
      </c>
      <c r="S85" s="50">
        <v>5.45</v>
      </c>
      <c r="T85" s="50">
        <v>3.5</v>
      </c>
      <c r="U85" s="44">
        <v>8.3355709999999998</v>
      </c>
      <c r="V85" s="50">
        <v>3.5468598454951903</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70">
        <v>415.63755531999993</v>
      </c>
    </row>
    <row r="86" spans="1:34" x14ac:dyDescent="0.2">
      <c r="A86" s="43">
        <v>44866</v>
      </c>
      <c r="B86" s="50">
        <v>7.3026315789473717</v>
      </c>
      <c r="C86" s="44">
        <v>6.7961165048543881</v>
      </c>
      <c r="D86" s="44">
        <v>5.5</v>
      </c>
      <c r="E86" s="44">
        <v>4.7</v>
      </c>
      <c r="F86" s="44">
        <v>950.7</v>
      </c>
      <c r="G86" s="45">
        <v>44960</v>
      </c>
      <c r="H86" s="44">
        <v>-44.037839183470254</v>
      </c>
      <c r="I86" s="45">
        <v>14280</v>
      </c>
      <c r="J86" s="44">
        <v>-47.5</v>
      </c>
      <c r="K86" s="50">
        <v>2.9447115384615197</v>
      </c>
      <c r="L86" s="44">
        <v>2.4019041371915462</v>
      </c>
      <c r="M86" s="44">
        <v>5.428571428571427</v>
      </c>
      <c r="N86" s="44">
        <v>7.1097730430754957</v>
      </c>
      <c r="O86" s="50">
        <v>84.37</v>
      </c>
      <c r="P86" s="51">
        <v>5.4492000000000003</v>
      </c>
      <c r="Q86" s="44">
        <v>1372.2833333333333</v>
      </c>
      <c r="R86" s="44">
        <v>2.4984676988946575</v>
      </c>
      <c r="S86" s="50">
        <v>5.95</v>
      </c>
      <c r="T86" s="50">
        <v>4</v>
      </c>
      <c r="U86" s="44">
        <v>8.3607089999999999</v>
      </c>
      <c r="V86" s="50">
        <v>3.5690256904878503</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70">
        <v>380.16631200000012</v>
      </c>
    </row>
    <row r="87" spans="1:34" x14ac:dyDescent="0.2">
      <c r="A87" s="43">
        <v>44896</v>
      </c>
      <c r="B87" s="50">
        <v>6.6360052562417948</v>
      </c>
      <c r="C87" s="44">
        <v>6.3194444444444331</v>
      </c>
      <c r="D87" s="44">
        <v>5.7</v>
      </c>
      <c r="E87" s="44">
        <v>4.5999999999999996</v>
      </c>
      <c r="F87" s="44">
        <v>940.4</v>
      </c>
      <c r="G87" s="45">
        <v>43990</v>
      </c>
      <c r="H87" s="44">
        <v>-40.754208754208754</v>
      </c>
      <c r="I87" s="45">
        <v>14120</v>
      </c>
      <c r="J87" s="44">
        <v>-42.508143322475568</v>
      </c>
      <c r="K87" s="50">
        <v>1.7313432835820874</v>
      </c>
      <c r="L87" s="44">
        <v>2.2999947532521992</v>
      </c>
      <c r="M87" s="44">
        <v>5.6980056980056926</v>
      </c>
      <c r="N87" s="44">
        <v>7.2760906428241068</v>
      </c>
      <c r="O87" s="50">
        <v>76.44</v>
      </c>
      <c r="P87" s="51">
        <v>5.9997999999999996</v>
      </c>
      <c r="Q87" s="44">
        <v>1375.6666666666667</v>
      </c>
      <c r="R87" s="44">
        <v>2.2810762644940752</v>
      </c>
      <c r="S87" s="50">
        <v>6.45</v>
      </c>
      <c r="T87" s="50">
        <v>4.5</v>
      </c>
      <c r="U87" s="44">
        <v>8.4312939999999994</v>
      </c>
      <c r="V87" s="50">
        <v>3.6010674997331265</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70">
        <v>346.48317781000003</v>
      </c>
    </row>
    <row r="88" spans="1:34" x14ac:dyDescent="0.2">
      <c r="A88" s="43">
        <v>44927</v>
      </c>
      <c r="B88" s="50">
        <v>5.5374592833876246</v>
      </c>
      <c r="C88" s="44">
        <v>5.9187887130075723</v>
      </c>
      <c r="D88" s="44">
        <v>6.4</v>
      </c>
      <c r="E88" s="44">
        <v>4.9000000000000004</v>
      </c>
      <c r="F88" s="44">
        <v>923.5</v>
      </c>
      <c r="G88" s="45">
        <v>42280</v>
      </c>
      <c r="H88" s="44">
        <v>-38.448100160139752</v>
      </c>
      <c r="I88" s="45">
        <v>13090</v>
      </c>
      <c r="J88" s="44">
        <v>-41.614629794826051</v>
      </c>
      <c r="K88" s="50">
        <v>2.6537997587454898</v>
      </c>
      <c r="L88" s="44">
        <v>1.9285037503466551</v>
      </c>
      <c r="M88" s="44">
        <v>4.5454545454545192</v>
      </c>
      <c r="N88" s="44">
        <v>5.5679287305122394</v>
      </c>
      <c r="O88" s="50">
        <v>78.12</v>
      </c>
      <c r="P88" s="51">
        <v>4.8849</v>
      </c>
      <c r="Q88" s="44">
        <v>1379.05</v>
      </c>
      <c r="R88" s="44">
        <v>3.1588729001930327</v>
      </c>
      <c r="S88" s="50">
        <v>6.45</v>
      </c>
      <c r="T88" s="50">
        <v>4.5</v>
      </c>
      <c r="U88" s="44">
        <v>8.6639130000000009</v>
      </c>
      <c r="V88" s="50">
        <v>3.6185840910941054</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70">
        <v>324.25585601</v>
      </c>
    </row>
    <row r="89" spans="1:34" x14ac:dyDescent="0.2">
      <c r="A89" s="43">
        <v>44958</v>
      </c>
      <c r="B89" s="50">
        <v>3.9253539253539138</v>
      </c>
      <c r="C89" s="44">
        <v>5.2452316076294192</v>
      </c>
      <c r="D89" s="44">
        <v>6.7</v>
      </c>
      <c r="E89" s="44">
        <v>5.0999999999999996</v>
      </c>
      <c r="F89" s="44">
        <v>914.3</v>
      </c>
      <c r="G89" s="45">
        <v>41010</v>
      </c>
      <c r="H89" s="44">
        <v>-35.427491733585256</v>
      </c>
      <c r="I89" s="45">
        <v>12870</v>
      </c>
      <c r="J89" s="44">
        <v>-34.470468431771891</v>
      </c>
      <c r="K89" s="50">
        <v>4.4330518697225818</v>
      </c>
      <c r="L89" s="44">
        <v>1.5724470715354322</v>
      </c>
      <c r="M89" s="44">
        <v>3.9886039886039892</v>
      </c>
      <c r="N89" s="44">
        <v>4.7097818546211423</v>
      </c>
      <c r="O89" s="50">
        <v>76.83</v>
      </c>
      <c r="P89" s="51">
        <v>3.5417999999999998</v>
      </c>
      <c r="Q89" s="44">
        <v>1382.4333333333332</v>
      </c>
      <c r="R89" s="44">
        <v>2.5204809692635388</v>
      </c>
      <c r="S89" s="50">
        <v>6.7</v>
      </c>
      <c r="T89" s="50">
        <v>4.75</v>
      </c>
      <c r="U89" s="44">
        <v>8.4881630000000001</v>
      </c>
      <c r="V89" s="50">
        <v>3.4187922051680957</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70">
        <v>399.26400833000002</v>
      </c>
    </row>
    <row r="90" spans="1:34" x14ac:dyDescent="0.2">
      <c r="A90" s="43">
        <v>44986</v>
      </c>
      <c r="B90" s="50">
        <v>3.6872218690400471</v>
      </c>
      <c r="C90" s="44">
        <v>4.2981867024848963</v>
      </c>
      <c r="D90" s="44">
        <v>7</v>
      </c>
      <c r="E90" s="44">
        <v>5.4</v>
      </c>
      <c r="F90" s="44">
        <v>916.3</v>
      </c>
      <c r="G90" s="45">
        <v>40540</v>
      </c>
      <c r="H90" s="44">
        <v>-30.936967632027258</v>
      </c>
      <c r="I90" s="45">
        <v>12750</v>
      </c>
      <c r="J90" s="44">
        <v>-29.867986798679869</v>
      </c>
      <c r="K90" s="50">
        <v>2.5282569898869678</v>
      </c>
      <c r="L90" s="44">
        <v>1.7082807463389305</v>
      </c>
      <c r="M90" s="44">
        <v>2.5495750708215414</v>
      </c>
      <c r="N90" s="44">
        <v>2.9332719035552568</v>
      </c>
      <c r="O90" s="50">
        <v>73.28</v>
      </c>
      <c r="P90" s="51">
        <v>3.0135999999999998</v>
      </c>
      <c r="Q90" s="44">
        <v>1385.8166666666668</v>
      </c>
      <c r="R90" s="44">
        <v>1.8399235239611178</v>
      </c>
      <c r="S90" s="50">
        <v>6.7</v>
      </c>
      <c r="T90" s="50">
        <v>4.75</v>
      </c>
      <c r="U90" s="44">
        <v>8.3840500000000002</v>
      </c>
      <c r="V90" s="50">
        <v>3.3588130375711951</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70">
        <v>482.87407836</v>
      </c>
    </row>
    <row r="91" spans="1:34" x14ac:dyDescent="0.2">
      <c r="A91" s="43">
        <v>45017</v>
      </c>
      <c r="B91" s="50">
        <v>4.8765041165294454</v>
      </c>
      <c r="C91" s="44">
        <v>4.4058744993324295</v>
      </c>
      <c r="D91" s="44">
        <v>6.4</v>
      </c>
      <c r="E91" s="44">
        <v>5.3</v>
      </c>
      <c r="F91" s="44">
        <v>931.9</v>
      </c>
      <c r="G91" s="45">
        <v>40510</v>
      </c>
      <c r="H91" s="44">
        <v>-26.890452986825487</v>
      </c>
      <c r="I91" s="45">
        <v>12770</v>
      </c>
      <c r="J91" s="44">
        <v>-23.715651135005977</v>
      </c>
      <c r="K91" s="50">
        <v>3.0918727915194344</v>
      </c>
      <c r="L91" s="44">
        <v>3.4181104831087827</v>
      </c>
      <c r="M91" s="44">
        <v>1.9662921348314377</v>
      </c>
      <c r="N91" s="44">
        <v>2.4908869987849247</v>
      </c>
      <c r="O91" s="50">
        <v>79.45</v>
      </c>
      <c r="P91" s="51">
        <v>2.5186999999999999</v>
      </c>
      <c r="Q91" s="44">
        <v>1389.2</v>
      </c>
      <c r="R91" s="44">
        <v>1.6495523271805146</v>
      </c>
      <c r="S91" s="50">
        <v>6.7</v>
      </c>
      <c r="T91" s="50">
        <v>4.75</v>
      </c>
      <c r="U91" s="44">
        <v>8.4422289999999993</v>
      </c>
      <c r="V91" s="50">
        <v>3.3809412972360726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70">
        <v>523.76542218999987</v>
      </c>
    </row>
    <row r="92" spans="1:34" x14ac:dyDescent="0.2">
      <c r="A92" s="43">
        <v>45047</v>
      </c>
      <c r="B92" s="50">
        <v>3.4934497816593746</v>
      </c>
      <c r="C92" s="44">
        <v>3.3574720210664877</v>
      </c>
      <c r="D92" s="44">
        <v>6</v>
      </c>
      <c r="E92" s="44">
        <v>5.3</v>
      </c>
      <c r="F92" s="44">
        <v>946.9</v>
      </c>
      <c r="G92" s="45">
        <v>41630</v>
      </c>
      <c r="H92" s="44">
        <v>-21.185157137447941</v>
      </c>
      <c r="I92" s="45">
        <v>13180</v>
      </c>
      <c r="J92" s="44">
        <v>-20.983213429256597</v>
      </c>
      <c r="K92" s="50">
        <v>2.9123328380386448</v>
      </c>
      <c r="L92" s="44">
        <v>3.5233752614203029</v>
      </c>
      <c r="M92" s="44">
        <v>0</v>
      </c>
      <c r="N92" s="44">
        <v>0.3123373243102634</v>
      </c>
      <c r="O92" s="50">
        <v>71.58</v>
      </c>
      <c r="P92" s="51">
        <v>2.2677999999999998</v>
      </c>
      <c r="Q92" s="44">
        <v>1394.8613681006327</v>
      </c>
      <c r="R92" s="44">
        <v>1.6031330931256305</v>
      </c>
      <c r="S92" s="50">
        <v>6.7</v>
      </c>
      <c r="T92" s="50">
        <v>4.75</v>
      </c>
      <c r="U92" s="44">
        <v>8.568365</v>
      </c>
      <c r="V92" s="50">
        <v>3.465170359115108</v>
      </c>
      <c r="W92" s="51" t="e">
        <v>#N/A</v>
      </c>
      <c r="X92" s="45">
        <v>2076</v>
      </c>
      <c r="Y92" s="45">
        <v>256</v>
      </c>
      <c r="Z92" s="51">
        <v>3118</v>
      </c>
      <c r="AA92" s="51">
        <v>552414</v>
      </c>
      <c r="AB92" s="51">
        <v>0.85424657534246573</v>
      </c>
      <c r="AC92" s="44">
        <v>38.695339242318141</v>
      </c>
      <c r="AD92" s="44">
        <v>8.4667589999999997</v>
      </c>
      <c r="AE92" s="45" t="e">
        <v>#N/A</v>
      </c>
      <c r="AF92" s="45" t="e">
        <v>#N/A</v>
      </c>
      <c r="AG92" s="45">
        <v>12</v>
      </c>
      <c r="AH92" s="170">
        <v>591.28518170000007</v>
      </c>
    </row>
    <row r="93" spans="1:34" x14ac:dyDescent="0.2">
      <c r="A93" s="43">
        <v>45078</v>
      </c>
      <c r="B93" s="50">
        <v>2.0270270270270174</v>
      </c>
      <c r="C93" s="44">
        <v>2.8122956180510084</v>
      </c>
      <c r="D93" s="44">
        <v>5.8</v>
      </c>
      <c r="E93" s="44">
        <v>5.2</v>
      </c>
      <c r="F93" s="44">
        <v>966</v>
      </c>
      <c r="G93" s="45">
        <v>42580</v>
      </c>
      <c r="H93" s="44">
        <v>-18.61620795107034</v>
      </c>
      <c r="I93" s="45">
        <v>13430</v>
      </c>
      <c r="J93" s="44">
        <v>-16.271820448877804</v>
      </c>
      <c r="K93" s="50">
        <v>3.8277511961722466</v>
      </c>
      <c r="L93" s="44">
        <v>2.3858576054743175</v>
      </c>
      <c r="M93" s="44">
        <v>0.27855153203342198</v>
      </c>
      <c r="N93" s="44">
        <v>1.1340744609415809</v>
      </c>
      <c r="O93" s="50">
        <v>70.25</v>
      </c>
      <c r="P93" s="51">
        <v>2.2038000000000002</v>
      </c>
      <c r="Q93" s="44">
        <v>1400.3468160680457</v>
      </c>
      <c r="R93" s="44">
        <v>1.2082750655831198</v>
      </c>
      <c r="S93" s="50">
        <v>6.95</v>
      </c>
      <c r="T93" s="50">
        <v>5</v>
      </c>
      <c r="U93" s="44">
        <v>8.4496330000000004</v>
      </c>
      <c r="V93" s="50">
        <v>3.4321186748540415</v>
      </c>
      <c r="W93" s="51" t="e">
        <v>#N/A</v>
      </c>
      <c r="X93" s="45">
        <v>1239</v>
      </c>
      <c r="Y93" s="45">
        <v>200</v>
      </c>
      <c r="Z93" s="51">
        <v>3140</v>
      </c>
      <c r="AA93" s="51">
        <v>552120</v>
      </c>
      <c r="AB93" s="51">
        <v>0.79715663874079712</v>
      </c>
      <c r="AC93" s="44">
        <v>32.777432236538267</v>
      </c>
      <c r="AD93" s="44">
        <v>7.8244170000000004</v>
      </c>
      <c r="AE93" s="45" t="e">
        <v>#N/A</v>
      </c>
      <c r="AF93" s="45" t="e">
        <v>#N/A</v>
      </c>
      <c r="AG93" s="45">
        <v>11</v>
      </c>
      <c r="AH93" s="170">
        <v>481.22841076999987</v>
      </c>
    </row>
    <row r="94" spans="1:34" x14ac:dyDescent="0.2">
      <c r="A94" s="43">
        <v>45108</v>
      </c>
      <c r="B94" s="50">
        <v>3.3783783783783772</v>
      </c>
      <c r="C94" s="44">
        <v>3.2658393207054104</v>
      </c>
      <c r="D94" s="44">
        <v>6.1</v>
      </c>
      <c r="E94" s="44">
        <v>5.4</v>
      </c>
      <c r="F94" s="44">
        <v>977.5</v>
      </c>
      <c r="G94" s="45">
        <v>43170</v>
      </c>
      <c r="H94" s="44">
        <v>-14.700652045050388</v>
      </c>
      <c r="I94" s="45">
        <v>13440</v>
      </c>
      <c r="J94" s="44">
        <v>-13.178294573643413</v>
      </c>
      <c r="K94" s="50">
        <v>6.0476481368356705</v>
      </c>
      <c r="L94" s="44">
        <v>4.441055860402976</v>
      </c>
      <c r="M94" s="44">
        <v>0.56338028169014009</v>
      </c>
      <c r="N94" s="44">
        <v>0.40268456375840422</v>
      </c>
      <c r="O94" s="50">
        <v>76.069999999999993</v>
      </c>
      <c r="P94" s="51">
        <v>2.1972999999999998</v>
      </c>
      <c r="Q94" s="44">
        <v>1407.7345794163741</v>
      </c>
      <c r="R94" s="44">
        <v>1.0771149241335376</v>
      </c>
      <c r="S94" s="50">
        <v>7.2</v>
      </c>
      <c r="T94" s="50">
        <v>5.25</v>
      </c>
      <c r="U94" s="44">
        <v>8.4155759999999997</v>
      </c>
      <c r="V94" s="50">
        <v>3.3954547749666233</v>
      </c>
      <c r="W94" s="51" t="e">
        <v>#N/A</v>
      </c>
      <c r="X94" s="45">
        <v>1621</v>
      </c>
      <c r="Y94" s="45">
        <v>173</v>
      </c>
      <c r="Z94" s="51">
        <v>2643</v>
      </c>
      <c r="AA94" s="51">
        <v>539463</v>
      </c>
      <c r="AB94" s="51">
        <v>0.81398213735756086</v>
      </c>
      <c r="AC94" s="44">
        <v>36.149881568454212</v>
      </c>
      <c r="AD94" s="44">
        <v>8.1887150000000002</v>
      </c>
      <c r="AE94" s="45" t="e">
        <v>#N/A</v>
      </c>
      <c r="AF94" s="45" t="e">
        <v>#N/A</v>
      </c>
      <c r="AG94" s="45">
        <v>12</v>
      </c>
      <c r="AH94" s="170">
        <v>457.43388056999993</v>
      </c>
    </row>
    <row r="95" spans="1:34" x14ac:dyDescent="0.2">
      <c r="A95" s="43">
        <v>45139</v>
      </c>
      <c r="B95" s="50">
        <v>4.8327137546468224</v>
      </c>
      <c r="C95" s="44">
        <v>3.997378768020976</v>
      </c>
      <c r="D95" s="44">
        <v>6</v>
      </c>
      <c r="E95" s="44">
        <v>5.8</v>
      </c>
      <c r="F95" s="44">
        <v>990.7</v>
      </c>
      <c r="G95" s="45" t="e">
        <v>#N/A</v>
      </c>
      <c r="H95" s="44" t="e">
        <v>#N/A</v>
      </c>
      <c r="I95" s="45" t="e">
        <v>#N/A</v>
      </c>
      <c r="J95" s="44" t="e">
        <v>#N/A</v>
      </c>
      <c r="K95" s="50">
        <v>4.5590881823635243</v>
      </c>
      <c r="L95" s="44" t="e">
        <v>#N/A</v>
      </c>
      <c r="M95" s="44">
        <v>1.9774011299435124</v>
      </c>
      <c r="N95" s="44">
        <v>1.5612161051766549</v>
      </c>
      <c r="O95" s="50">
        <v>81.39</v>
      </c>
      <c r="P95" s="51">
        <v>2.5137</v>
      </c>
      <c r="Q95" s="44">
        <v>1413.9730328919927</v>
      </c>
      <c r="R95" s="44" t="e">
        <v>#N/A</v>
      </c>
      <c r="S95" s="50">
        <v>7.2</v>
      </c>
      <c r="T95" s="50">
        <v>5.25</v>
      </c>
      <c r="U95" s="44" t="e">
        <v>#N/A</v>
      </c>
      <c r="V95" s="50" t="e">
        <v>#N/A</v>
      </c>
      <c r="W95" s="51" t="e">
        <v>#N/A</v>
      </c>
      <c r="X95" s="45">
        <v>1680</v>
      </c>
      <c r="Y95" s="45">
        <v>220</v>
      </c>
      <c r="Z95" s="51">
        <v>2722</v>
      </c>
      <c r="AA95" s="51">
        <v>522714</v>
      </c>
      <c r="AB95" s="51">
        <v>0.86937080804854683</v>
      </c>
      <c r="AC95" s="44">
        <v>37.612883965391475</v>
      </c>
      <c r="AD95" s="44">
        <v>8.6774920000000009</v>
      </c>
      <c r="AE95" s="45" t="e">
        <v>#N/A</v>
      </c>
      <c r="AF95" s="45" t="e">
        <v>#N/A</v>
      </c>
      <c r="AG95" s="45">
        <v>8</v>
      </c>
      <c r="AH95" s="170">
        <v>779.23434738000014</v>
      </c>
    </row>
    <row r="96" spans="1:34" x14ac:dyDescent="0.2">
      <c r="A96" s="43">
        <v>45170</v>
      </c>
      <c r="B96" s="50">
        <v>4.3990086741016121</v>
      </c>
      <c r="C96" s="44">
        <v>3.7982973149967236</v>
      </c>
      <c r="D96" s="44">
        <v>6</v>
      </c>
      <c r="E96" s="44">
        <v>5.8</v>
      </c>
      <c r="F96" s="44">
        <v>983.4</v>
      </c>
      <c r="G96" s="45" t="e">
        <v>#N/A</v>
      </c>
      <c r="H96" s="44" t="e">
        <v>#N/A</v>
      </c>
      <c r="I96" s="45" t="e">
        <v>#N/A</v>
      </c>
      <c r="J96" s="44" t="e">
        <v>#N/A</v>
      </c>
      <c r="K96" s="50">
        <v>5.7304038004750479</v>
      </c>
      <c r="L96" s="44" t="e">
        <v>#N/A</v>
      </c>
      <c r="M96" s="44">
        <v>2.7932960893854775</v>
      </c>
      <c r="N96" s="44">
        <v>1.7471433837080719</v>
      </c>
      <c r="O96" s="50">
        <v>89.43</v>
      </c>
      <c r="P96" s="51">
        <v>2.5160999999999998</v>
      </c>
      <c r="Q96" s="44">
        <v>1420.2634486260933</v>
      </c>
      <c r="R96" s="44" t="e">
        <v>#N/A</v>
      </c>
      <c r="S96" s="50">
        <v>7.2</v>
      </c>
      <c r="T96" s="50">
        <v>5.25</v>
      </c>
      <c r="U96" s="44" t="e">
        <v>#N/A</v>
      </c>
      <c r="V96" s="50" t="e">
        <v>#N/A</v>
      </c>
      <c r="W96" s="51" t="e">
        <v>#N/A</v>
      </c>
      <c r="X96" s="45" t="e">
        <v>#N/A</v>
      </c>
      <c r="Y96" s="45" t="e">
        <v>#N/A</v>
      </c>
      <c r="Z96" s="51">
        <v>2441</v>
      </c>
      <c r="AA96" s="51">
        <v>549582</v>
      </c>
      <c r="AB96" s="51">
        <v>0.76496396114070819</v>
      </c>
      <c r="AC96" s="44" t="e">
        <v>#N/A</v>
      </c>
      <c r="AD96" s="44" t="e">
        <v>#N/A</v>
      </c>
      <c r="AE96" s="45" t="e">
        <v>#N/A</v>
      </c>
      <c r="AF96" s="45" t="e">
        <v>#N/A</v>
      </c>
      <c r="AG96" s="45" t="e">
        <v>#N/A</v>
      </c>
      <c r="AH96" s="170">
        <v>352.46317403999996</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2023-10-17T17:19:58Z</dcterms:modified>
</cp:coreProperties>
</file>