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432BF93A-5EAE-4DC6-88F6-8DD43D8B73F4}" xr6:coauthVersionLast="47" xr6:coauthVersionMax="47" xr10:uidLastSave="{00000000-0000-0000-0000-000000000000}"/>
  <workbookProtection workbookAlgorithmName="SHA-512" workbookHashValue="ZGNnVekjImROmzbb59g58krLOs4wzpDq4OGKrYM9d8nyXaBa6xPmKzHM2wPhkupHT08D3dyIOXgXQ+T0vtIV5w==" workbookSaltValue="IfUfVOrXLFxtvTNDo/+vRw=="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dXdata!$A$16:$AH$115</definedName>
    <definedName name="DATA" localSheetId="3">'dXdata - Annual'!$F$12:$I$46</definedName>
    <definedName name="DATA" localSheetId="2">'dXdata - Monthly'!$F$12:$DA$46</definedName>
    <definedName name="DATES" localSheetId="5">dXdata!$A$16:$A$115</definedName>
    <definedName name="DATES" localSheetId="3">'dXdata - Annual'!$F$12:$I$12</definedName>
    <definedName name="DATES" localSheetId="2">'dXdata - Monthly'!$F$12:$DA$12</definedName>
    <definedName name="IDS" localSheetId="5">dXdata!$B$7:$AH$7</definedName>
    <definedName name="IDS" localSheetId="3">'dXdata - Annual'!$B$7:$AH$7</definedName>
    <definedName name="IDS" localSheetId="2">'dXdata - Monthly'!$B$7:$AH$7</definedName>
    <definedName name="OBS" localSheetId="5">dXdata!$B$16:$AH$115</definedName>
    <definedName name="OBS" localSheetId="3">'dXdata - Annual'!$F$13:$I$46</definedName>
    <definedName name="OBS" localSheetId="2">'dXdata - Monthly'!$F$13:$DA$46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F12" i="1"/>
  <c r="V36" i="1"/>
  <c r="W36" i="1"/>
  <c r="V37" i="1"/>
  <c r="W37" i="1"/>
  <c r="V38" i="1"/>
  <c r="W38" i="1"/>
  <c r="V39" i="1"/>
  <c r="W39" i="1"/>
  <c r="V28" i="1"/>
  <c r="W28" i="1"/>
  <c r="V29" i="1"/>
  <c r="W29" i="1"/>
  <c r="V30" i="1"/>
  <c r="W30" i="1"/>
  <c r="V31" i="1"/>
  <c r="W31" i="1"/>
  <c r="V32" i="1"/>
  <c r="W32" i="1"/>
  <c r="V33" i="1"/>
  <c r="W33" i="1"/>
  <c r="V34" i="1"/>
  <c r="W34" i="1"/>
  <c r="V24" i="1"/>
  <c r="W24" i="1"/>
  <c r="V25" i="1"/>
  <c r="W25" i="1"/>
  <c r="V26" i="1"/>
  <c r="W26" i="1"/>
  <c r="V17" i="1"/>
  <c r="W17" i="1"/>
  <c r="V18" i="1"/>
  <c r="W18" i="1"/>
  <c r="V19" i="1"/>
  <c r="W19" i="1"/>
  <c r="V20" i="1"/>
  <c r="W20" i="1"/>
  <c r="V21" i="1"/>
  <c r="W21" i="1"/>
  <c r="V22" i="1"/>
  <c r="W22" i="1"/>
  <c r="V14" i="1"/>
  <c r="W14" i="1"/>
  <c r="V15" i="1"/>
  <c r="W15" i="1"/>
  <c r="V5" i="1"/>
  <c r="W5" i="1"/>
  <c r="V6" i="1"/>
  <c r="W6" i="1"/>
  <c r="V7" i="1"/>
  <c r="W7" i="1"/>
  <c r="V8" i="1"/>
  <c r="W8" i="1"/>
  <c r="V9" i="1"/>
  <c r="W9" i="1"/>
  <c r="V10" i="1"/>
  <c r="W10" i="1"/>
  <c r="V11" i="1"/>
  <c r="W11" i="1"/>
  <c r="V12" i="1"/>
  <c r="W12"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P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<sst xmlns="http://schemas.openxmlformats.org/spreadsheetml/2006/main" count="654" uniqueCount="265">
  <si>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</si>
  <si>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</si>
  <si>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</si>
  <si>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</si>
  <si>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</si>
  <si>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</si>
  <si>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</si>
  <si>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</si>
  <si>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</si>
  <si>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</si>
  <si>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</si>
  <si>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</si>
  <si>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</si>
  <si>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</si>
  <si>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</si>
  <si>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</si>
  <si>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</si>
  <si>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</si>
  <si>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</si>
  <si>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</si>
  <si>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</si>
  <si>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</si>
  <si>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</si>
  <si>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</si>
  <si>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</si>
  <si>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</si>
  <si>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</si>
  <si>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</si>
  <si>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</si>
  <si>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</si>
  <si>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</si>
  <si>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</si>
  <si>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</si>
  <si>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</si>
  <si>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</si>
  <si>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</si>
  <si>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</si>
  <si>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</si>
  <si>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</si>
  <si>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</si>
  <si>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</si>
  <si>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</si>
  <si>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</si>
  <si>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</si>
  <si>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</si>
  <si>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</si>
  <si>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</si>
  <si>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</si>
  <si>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</si>
  <si>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</si>
  <si>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</si>
  <si>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</si>
  <si>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</si>
  <si>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</si>
  <si>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</si>
  <si>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</si>
  <si>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</si>
  <si>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</si>
  <si>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</si>
  <si>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</si>
  <si>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</si>
  <si>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</si>
  <si>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</si>
  <si>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</si>
  <si>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</si>
  <si>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</si>
  <si>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</si>
  <si>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</si>
  <si>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</si>
  <si>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</si>
  <si>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</si>
  <si>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</si>
  <si>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</si>
  <si>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</si>
  <si>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</si>
  <si>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</si>
  <si>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</si>
  <si>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</si>
  <si>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</si>
  <si>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</si>
  <si>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</si>
  <si>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</si>
  <si>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</si>
  <si>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</si>
  <si>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</si>
  <si>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</si>
  <si>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</si>
  <si>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</si>
  <si>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</si>
  <si>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</si>
  <si>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</si>
  <si>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</si>
  <si>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</si>
  <si>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</si>
  <si>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</si>
  <si>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</si>
  <si>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</si>
  <si>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</si>
  <si>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</si>
  <si>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</si>
  <si>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</si>
  <si>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</si>
  <si>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</si>
  <si>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</si>
  <si>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</si>
  <si>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</si>
  <si>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</si>
  <si>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</si>
  <si>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</si>
  <si>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</si>
  <si>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</si>
  <si>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</si>
  <si>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</si>
  <si>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</si>
  <si>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</si>
  <si>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</si>
  <si>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</si>
  <si>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</si>
  <si>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</si>
  <si>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</si>
  <si>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</si>
  <si>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</si>
  <si>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</si>
  <si>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</si>
  <si>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</si>
  <si>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</si>
  <si>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</si>
  <si>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</si>
  <si>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</si>
  <si>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</si>
  <si>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</si>
  <si>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</si>
  <si>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</si>
  <si>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</si>
  <si>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</si>
  <si>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</si>
  <si>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</si>
  <si>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</si>
  <si>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</si>
  <si>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</si>
  <si>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</si>
  <si>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</si>
  <si>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</si>
  <si>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</si>
  <si>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</si>
  <si>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</si>
  <si>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</si>
  <si>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</si>
  <si>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</si>
  <si>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</si>
  <si>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</si>
  <si>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</si>
  <si>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</si>
  <si>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</si>
  <si>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</si>
  <si>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</si>
  <si>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</si>
  <si>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</si>
  <si>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</si>
  <si>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</si>
  <si>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</si>
  <si>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</si>
  <si>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</si>
  <si>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</si>
  <si>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</si>
  <si>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</si>
  <si>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</si>
  <si>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</si>
  <si>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</si>
  <si>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</si>
  <si>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</si>
  <si>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</si>
  <si>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</si>
  <si>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</si>
  <si>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</si>
  <si>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</si>
  <si>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</si>
  <si>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</si>
  <si>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</si>
  <si>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</si>
  <si>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</si>
  <si>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</si>
  <si>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</si>
  <si>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</si>
  <si>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</si>
  <si>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</si>
  <si>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</si>
  <si>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</si>
  <si>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</si>
  <si>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</si>
  <si>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</si>
  <si>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</si>
  <si>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</si>
  <si>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</si>
  <si>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</si>
  <si>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</si>
  <si>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</si>
  <si>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</si>
  <si>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</si>
  <si>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</si>
  <si>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</si>
  <si>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</si>
  <si>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</si>
  <si>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</si>
  <si>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</si>
  <si>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</si>
  <si>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</si>
  <si>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</si>
  <si>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</si>
  <si>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</si>
  <si>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</si>
  <si>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</si>
  <si>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</si>
  <si>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</si>
  <si>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</si>
  <si>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</si>
  <si>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</si>
  <si>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</si>
  <si>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</si>
  <si>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</si>
  <si>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</si>
  <si>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</si>
  <si>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</si>
  <si>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</si>
  <si>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</si>
  <si>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</si>
  <si>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</si>
  <si>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</si>
  <si>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</si>
  <si>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</si>
  <si>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</si>
  <si>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</si>
  <si>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</si>
  <si>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</si>
  <si>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</si>
  <si>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</si>
  <si>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</si>
  <si>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</si>
  <si>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</si>
  <si>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</si>
  <si>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</si>
  <si>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</si>
  <si>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</si>
  <si>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</si>
  <si>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</si>
  <si>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</si>
  <si>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</si>
  <si>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</si>
  <si>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</si>
  <si>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</si>
  <si>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</si>
  <si>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</si>
  <si>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</si>
  <si>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</si>
  <si>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</si>
  <si>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</si>
  <si>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</si>
  <si>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</si>
  <si>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</si>
  <si>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</si>
  <si>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</si>
  <si>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April 2025</t>
  </si>
  <si>
    <t xml:space="preserve">Note 5. The total values of building permits were updated to reflect the data revision provided by Business Planning &amp; Performance Measurement, The City of Calgary as of May 9, 2025. </t>
  </si>
  <si>
    <t>Updated by Corporate Economics on May 20, 2025</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</si>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</sst>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J58"/>
  <sheetViews>
    <sheetView showGridLines="0" showRowColHeaders="0" tabSelected="1" topLeftCell="E1" zoomScaleNormal="100" workbookViewId="0">
      <selection activeCell="W1" sqref="W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3" width="7.85546875" style="213" customWidth="1"/>
    <col min="24" max="24" width="3.5703125" style="13" customWidth="1"/>
    <col min="25" max="36" width="0" style="13" hidden="1" customWidth="1"/>
    <col min="37" max="16384" width="9.140625" style="13" hidden="1"/>
  </cols>
  <sheetData>
    <row r="1" spans="1:24" ht="27" customHeight="1" x14ac:dyDescent="0.3">
      <c r="A1" s="1"/>
      <c r="B1" s="2"/>
      <c r="C1" s="3"/>
      <c r="D1" s="3"/>
      <c r="E1" s="186" t="s">
        <v>261</v>
      </c>
      <c r="F1" s="86"/>
      <c r="G1" s="86"/>
      <c r="H1" s="86"/>
      <c r="I1" s="86"/>
      <c r="J1" s="86"/>
      <c r="K1" s="86"/>
      <c r="L1" s="86"/>
      <c r="M1" s="86"/>
      <c r="N1" s="86"/>
      <c r="O1" s="86"/>
      <c r="P1" s="86"/>
      <c r="Q1" s="86"/>
      <c r="R1" s="86"/>
      <c r="S1" s="86"/>
      <c r="T1" s="87"/>
      <c r="U1" s="87"/>
      <c r="V1" s="87"/>
      <c r="W1" s="87"/>
      <c r="X1" s="8"/>
    </row>
    <row r="2" spans="1:24"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t="s">
        <v>263</v>
      </c>
      <c r="X2" s="8"/>
    </row>
    <row r="3" spans="1:24" s="164" customFormat="1" ht="23.25" thickBot="1" x14ac:dyDescent="0.3">
      <c r="A3" s="193"/>
      <c r="B3" s="5" t="s">
        <v>1</v>
      </c>
      <c r="C3" s="6" t="s">
        <v>2</v>
      </c>
      <c r="D3" s="7" t="s">
        <v>3</v>
      </c>
      <c r="E3" s="253" t="s">
        <v>4</v>
      </c>
      <c r="F3" s="254">
        <v>2023</v>
      </c>
      <c r="G3" s="254">
        <v>2024</v>
      </c>
      <c r="H3" s="255">
        <v>45292</v>
      </c>
      <c r="I3" s="255">
        <v>45323</v>
      </c>
      <c r="J3" s="255">
        <v>45352</v>
      </c>
      <c r="K3" s="255">
        <v>45383</v>
      </c>
      <c r="L3" s="255">
        <v>45413</v>
      </c>
      <c r="M3" s="255">
        <v>45444</v>
      </c>
      <c r="N3" s="255">
        <v>45474</v>
      </c>
      <c r="O3" s="255">
        <v>45505</v>
      </c>
      <c r="P3" s="255">
        <v>45536</v>
      </c>
      <c r="Q3" s="255">
        <v>45566</v>
      </c>
      <c r="R3" s="255">
        <v>45597</v>
      </c>
      <c r="S3" s="255">
        <v>45627</v>
      </c>
      <c r="T3" s="257">
        <v>45658</v>
      </c>
      <c r="U3" s="255">
        <v>45689</v>
      </c>
      <c r="V3" s="255">
        <v>45717</v>
      </c>
      <c r="W3" s="256">
        <v>45748</v>
      </c>
      <c r="X3" s="54"/>
    </row>
    <row r="4" spans="1:24" s="165" customFormat="1" ht="13.5" customHeight="1" thickBot="1" x14ac:dyDescent="0.25">
      <c r="A4" s="194"/>
      <c r="B4" s="55" t="s">
        <v>5</v>
      </c>
      <c r="C4" s="56"/>
      <c r="D4" s="57"/>
      <c r="E4" s="251" t="s">
        <v>5</v>
      </c>
      <c r="F4" s="252"/>
      <c r="G4" s="252"/>
      <c r="H4" s="252"/>
      <c r="I4" s="252"/>
      <c r="J4" s="252"/>
      <c r="K4" s="252"/>
      <c r="L4" s="252"/>
      <c r="M4" s="252"/>
      <c r="N4" s="252"/>
      <c r="O4" s="252"/>
      <c r="P4" s="252"/>
      <c r="Q4" s="252"/>
      <c r="R4" s="252"/>
      <c r="S4" s="258"/>
      <c r="T4" s="258"/>
      <c r="U4" s="249"/>
      <c r="V4" s="249"/>
      <c r="W4" s="250"/>
      <c r="X4" s="58"/>
    </row>
    <row r="5" spans="1:24" s="165" customFormat="1" ht="16.5" customHeight="1" x14ac:dyDescent="0.2">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98">
        <f>'dXdata - Monthly'!CX16/100</f>
        <v>7.400000000000001E-2</v>
      </c>
      <c r="U5" s="230">
        <f>'dXdata - Monthly'!CY16/100</f>
        <v>7.2000000000000008E-2</v>
      </c>
      <c r="V5" s="230">
        <f>'dXdata - Monthly'!CZ16/100</f>
        <v>7.6999999999999999E-2</v>
      </c>
      <c r="W5" s="231">
        <f>'dXdata - Monthly'!DA16/100</f>
        <v>7.8E-2</v>
      </c>
      <c r="X5" s="187"/>
    </row>
    <row r="6" spans="1:24" s="165" customFormat="1" ht="16.5" customHeight="1" x14ac:dyDescent="0.2">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171">
        <f>'dXdata - Monthly'!DA17/100</f>
        <v>6.9000000000000006E-2</v>
      </c>
      <c r="X6" s="187"/>
    </row>
    <row r="7" spans="1:24" s="165" customFormat="1" ht="16.5" customHeight="1" x14ac:dyDescent="0.2">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3">
        <f>'dXdata - Monthly'!DA18</f>
        <v>1021.6</v>
      </c>
      <c r="X7" s="187"/>
    </row>
    <row r="8" spans="1:24" s="166" customFormat="1" ht="31.5" customHeight="1" x14ac:dyDescent="0.2">
      <c r="A8" s="196">
        <v>4</v>
      </c>
      <c r="B8" s="62" t="s">
        <v>12</v>
      </c>
      <c r="C8" s="62" t="s">
        <v>13</v>
      </c>
      <c r="D8" s="63"/>
      <c r="E8" s="70" t="s">
        <v>244</v>
      </c>
      <c r="F8" s="93">
        <f>'dXdata - Annual'!H19</f>
        <v>46044.166666666664</v>
      </c>
      <c r="G8" s="93">
        <f>'dXdata - Annual'!I19</f>
        <v>53470</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57">
        <f>'dXdata - Monthly'!CW19</f>
        <v>55020</v>
      </c>
      <c r="T8" s="156">
        <f>'dXdata - Monthly'!CX19</f>
        <v>54310</v>
      </c>
      <c r="U8" s="157">
        <f>'dXdata - Monthly'!CY19</f>
        <v>56430</v>
      </c>
      <c r="V8" s="157" t="e">
        <f>'dXdata - Monthly'!CZ19</f>
        <v>#N/A</v>
      </c>
      <c r="W8" s="172" t="e">
        <f>'dXdata - Monthly'!DA19</f>
        <v>#N/A</v>
      </c>
      <c r="X8" s="188"/>
    </row>
    <row r="9" spans="1:24" s="165" customFormat="1" ht="16.5" customHeight="1" x14ac:dyDescent="0.2">
      <c r="A9" s="195">
        <v>5</v>
      </c>
      <c r="B9" s="95" t="s">
        <v>14</v>
      </c>
      <c r="C9" s="96" t="s">
        <v>15</v>
      </c>
      <c r="D9" s="97"/>
      <c r="E9" s="102" t="s">
        <v>245</v>
      </c>
      <c r="F9" s="103">
        <f>'dXdata - Annual'!H20/100</f>
        <v>-0.13895901511609787</v>
      </c>
      <c r="G9" s="103">
        <f>'dXdata - Annual'!I20/100</f>
        <v>0.16127631078855445</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59">
        <f>'dXdata - Monthly'!CW20/100</f>
        <v>2.3818384815779581E-2</v>
      </c>
      <c r="T9" s="158">
        <f>'dXdata - Monthly'!CX20/100</f>
        <v>-1.6657613615788547E-2</v>
      </c>
      <c r="U9" s="159">
        <f>'dXdata - Monthly'!CY20/100</f>
        <v>4.229774658293306E-2</v>
      </c>
      <c r="V9" s="159" t="e">
        <f>'dXdata - Monthly'!CZ20/100</f>
        <v>#N/A</v>
      </c>
      <c r="W9" s="173" t="e">
        <f>'dXdata - Monthly'!DA20/100</f>
        <v>#N/A</v>
      </c>
      <c r="X9" s="187"/>
    </row>
    <row r="10" spans="1:24" s="165" customFormat="1" ht="31.5" customHeight="1" x14ac:dyDescent="0.2">
      <c r="A10" s="196">
        <v>6</v>
      </c>
      <c r="B10" s="59" t="s">
        <v>16</v>
      </c>
      <c r="C10" s="60" t="s">
        <v>13</v>
      </c>
      <c r="D10" s="61"/>
      <c r="E10" s="70" t="s">
        <v>246</v>
      </c>
      <c r="F10" s="93">
        <f>'dXdata - Annual'!H21</f>
        <v>14630</v>
      </c>
      <c r="G10" s="93">
        <f>'dXdata - Annual'!I21</f>
        <v>16897.5</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57">
        <f>'dXdata - Monthly'!CW21</f>
        <v>17170</v>
      </c>
      <c r="T10" s="156">
        <f>'dXdata - Monthly'!CX21</f>
        <v>17300</v>
      </c>
      <c r="U10" s="157">
        <f>'dXdata - Monthly'!CY21</f>
        <v>18000</v>
      </c>
      <c r="V10" s="157" t="e">
        <f>'dXdata - Monthly'!CZ21</f>
        <v>#N/A</v>
      </c>
      <c r="W10" s="172" t="e">
        <f>'dXdata - Monthly'!DA21</f>
        <v>#N/A</v>
      </c>
      <c r="X10" s="187"/>
    </row>
    <row r="11" spans="1:24" s="167" customFormat="1" ht="16.5" customHeight="1" x14ac:dyDescent="0.2">
      <c r="A11" s="195">
        <v>7</v>
      </c>
      <c r="B11" s="95" t="s">
        <v>17</v>
      </c>
      <c r="C11" s="96" t="s">
        <v>15</v>
      </c>
      <c r="D11" s="97"/>
      <c r="E11" s="102" t="s">
        <v>245</v>
      </c>
      <c r="F11" s="103">
        <f>'dXdata - Annual'!H22/100</f>
        <v>-0.1228140301788747</v>
      </c>
      <c r="G11" s="103">
        <f>'dXdata - Annual'!I22/100</f>
        <v>0.15498974709501034</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59">
        <f>'dXdata - Monthly'!CW22/100</f>
        <v>2.2632519356760028E-2</v>
      </c>
      <c r="T11" s="158">
        <f>'dXdata - Monthly'!CX22/100</f>
        <v>-2.8818443804035088E-3</v>
      </c>
      <c r="U11" s="159">
        <f>'dXdata - Monthly'!CY22/100</f>
        <v>5.7579318448883754E-2</v>
      </c>
      <c r="V11" s="159" t="e">
        <f>'dXdata - Monthly'!CZ22/100</f>
        <v>#N/A</v>
      </c>
      <c r="W11" s="173" t="e">
        <f>'dXdata - Monthly'!DA22/100</f>
        <v>#N/A</v>
      </c>
      <c r="X11" s="189"/>
    </row>
    <row r="12" spans="1:24" s="165" customFormat="1" ht="16.5" customHeight="1" thickBot="1" x14ac:dyDescent="0.25">
      <c r="A12" s="196">
        <v>8</v>
      </c>
      <c r="B12" s="64" t="s">
        <v>18</v>
      </c>
      <c r="C12" s="65" t="s">
        <v>11</v>
      </c>
      <c r="D12" s="66"/>
      <c r="E12" s="70" t="s">
        <v>231</v>
      </c>
      <c r="F12" s="149">
        <f>'dXdata - Annual'!H29</f>
        <v>1422.8</v>
      </c>
      <c r="G12" s="149">
        <f>'dXdata - Annual'!I29</f>
        <v>1509.8</v>
      </c>
      <c r="H12" s="205">
        <f>'dXdata - Monthly'!CL29</f>
        <v>1488.05</v>
      </c>
      <c r="I12" s="205">
        <f>'dXdata - Monthly'!CM29</f>
        <v>1495.3</v>
      </c>
      <c r="J12" s="205">
        <f>'dXdata - Monthly'!CN29</f>
        <v>1502.55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4">
        <f>'dXdata - Monthly'!CX29</f>
        <v>1549.4</v>
      </c>
      <c r="U12" s="245">
        <f>'dXdata - Monthly'!CY29</f>
        <v>1553.8</v>
      </c>
      <c r="V12" s="245">
        <f>'dXdata - Monthly'!CZ29</f>
        <v>1558.2</v>
      </c>
      <c r="W12" s="246">
        <f>'dXdata - Monthly'!DA29</f>
        <v>1562.6</v>
      </c>
      <c r="X12" s="187"/>
    </row>
    <row r="13" spans="1:24" s="165" customFormat="1" ht="16.5" customHeight="1" thickBot="1" x14ac:dyDescent="0.25">
      <c r="A13" s="197"/>
      <c r="B13" s="55" t="s">
        <v>19</v>
      </c>
      <c r="C13" s="56"/>
      <c r="D13" s="57"/>
      <c r="E13" s="184" t="s">
        <v>19</v>
      </c>
      <c r="F13" s="185"/>
      <c r="G13" s="185"/>
      <c r="H13" s="185"/>
      <c r="I13" s="185"/>
      <c r="J13" s="185"/>
      <c r="K13" s="185"/>
      <c r="L13" s="185"/>
      <c r="M13" s="185"/>
      <c r="N13" s="185"/>
      <c r="O13" s="185"/>
      <c r="P13" s="185"/>
      <c r="Q13" s="185"/>
      <c r="R13" s="185"/>
      <c r="S13" s="185"/>
      <c r="T13" s="247"/>
      <c r="U13" s="247"/>
      <c r="V13" s="247"/>
      <c r="W13" s="248"/>
      <c r="X13" s="187"/>
    </row>
    <row r="14" spans="1:24" s="165" customFormat="1" ht="16.5" customHeight="1" x14ac:dyDescent="0.2">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40">
        <f>'dXdata - Monthly'!DA27</f>
        <v>63.54</v>
      </c>
      <c r="X14" s="187"/>
    </row>
    <row r="15" spans="1:24" s="168" customFormat="1" ht="16.5" customHeight="1" thickBot="1" x14ac:dyDescent="0.2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3">
        <f>'dXdata - Monthly'!DA28</f>
        <v>2.1023000000000001</v>
      </c>
      <c r="X15" s="190"/>
    </row>
    <row r="16" spans="1:24" s="165" customFormat="1" ht="16.5" customHeight="1" thickBot="1" x14ac:dyDescent="0.25">
      <c r="A16" s="197"/>
      <c r="B16" s="55" t="s">
        <v>24</v>
      </c>
      <c r="C16" s="56"/>
      <c r="D16" s="57"/>
      <c r="E16" s="182" t="s">
        <v>24</v>
      </c>
      <c r="F16" s="183"/>
      <c r="G16" s="183"/>
      <c r="H16" s="183"/>
      <c r="I16" s="183"/>
      <c r="J16" s="183"/>
      <c r="K16" s="183"/>
      <c r="L16" s="183"/>
      <c r="M16" s="183"/>
      <c r="N16" s="183"/>
      <c r="O16" s="183"/>
      <c r="P16" s="183"/>
      <c r="Q16" s="183"/>
      <c r="R16" s="183"/>
      <c r="S16" s="183"/>
      <c r="T16" s="221"/>
      <c r="U16" s="221"/>
      <c r="V16" s="221"/>
      <c r="W16" s="222"/>
      <c r="X16" s="187"/>
    </row>
    <row r="17" spans="1:24" s="165" customFormat="1" ht="16.5" customHeight="1" x14ac:dyDescent="0.2">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1">
        <f>'dXdata - Monthly'!DA14/100</f>
        <v>1.574344023323615E-2</v>
      </c>
      <c r="X17" s="187"/>
    </row>
    <row r="18" spans="1:24" s="165" customFormat="1" ht="16.5" customHeight="1" x14ac:dyDescent="0.2">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171">
        <f>'dXdata - Monthly'!DA15/100</f>
        <v>1.7434620174346271E-2</v>
      </c>
      <c r="X18" s="187"/>
    </row>
    <row r="19" spans="1:24" s="165" customFormat="1" ht="16.5" customHeight="1" x14ac:dyDescent="0.2">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174">
        <f>'dXdata - Monthly'!DA23/100</f>
        <v>1.3642564802183177E-3</v>
      </c>
      <c r="X19" s="187"/>
    </row>
    <row r="20" spans="1:24" s="165" customFormat="1" ht="17.45" customHeight="1" x14ac:dyDescent="0.2">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6.9328653371194315E-2</v>
      </c>
      <c r="V20" s="90" t="e">
        <f>'dXdata - Monthly'!CZ24/100</f>
        <v>#N/A</v>
      </c>
      <c r="W20" s="171" t="e">
        <f>'dXdata - Monthly'!DA24/100</f>
        <v>#N/A</v>
      </c>
      <c r="X20" s="187"/>
    </row>
    <row r="21" spans="1:24" s="165" customFormat="1" ht="16.5" customHeight="1" x14ac:dyDescent="0.2">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174">
        <f>'dXdata - Monthly'!DA25/100</f>
        <v>2.3498694516971508E-2</v>
      </c>
      <c r="X21" s="187"/>
    </row>
    <row r="22" spans="1:24" s="165" customFormat="1" ht="16.5" customHeight="1" thickBot="1" x14ac:dyDescent="0.25">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7">
        <f>'dXdata - Monthly'!DA26/100</f>
        <v>1.8066783831282907E-2</v>
      </c>
      <c r="X22" s="187"/>
    </row>
    <row r="23" spans="1:24" s="165" customFormat="1" ht="16.5" customHeight="1" thickBot="1" x14ac:dyDescent="0.25">
      <c r="A23" s="197"/>
      <c r="B23" s="55" t="s">
        <v>36</v>
      </c>
      <c r="C23" s="56"/>
      <c r="D23" s="57"/>
      <c r="E23" s="182" t="s">
        <v>36</v>
      </c>
      <c r="F23" s="183"/>
      <c r="G23" s="183"/>
      <c r="H23" s="183"/>
      <c r="I23" s="183"/>
      <c r="J23" s="183"/>
      <c r="K23" s="183"/>
      <c r="L23" s="183"/>
      <c r="M23" s="183"/>
      <c r="N23" s="183"/>
      <c r="O23" s="183"/>
      <c r="P23" s="183"/>
      <c r="Q23" s="183"/>
      <c r="R23" s="183"/>
      <c r="S23" s="183"/>
      <c r="T23" s="221"/>
      <c r="U23" s="221"/>
      <c r="V23" s="221"/>
      <c r="W23" s="222"/>
      <c r="X23" s="187"/>
    </row>
    <row r="24" spans="1:24" s="168" customFormat="1" ht="16.5" customHeight="1" x14ac:dyDescent="0.2">
      <c r="A24" s="195">
        <v>21</v>
      </c>
      <c r="B24" s="101" t="s">
        <v>37</v>
      </c>
      <c r="C24" s="96" t="s">
        <v>15</v>
      </c>
      <c r="D24" s="97"/>
      <c r="E24" s="102" t="s">
        <v>216</v>
      </c>
      <c r="F24" s="103">
        <f>'dXdata - Annual'!H30/100</f>
        <v>1.6418324056568734E-2</v>
      </c>
      <c r="G24" s="103">
        <f>'dXdata - Annual'!I30/100</f>
        <v>1.5890153842198718E-2</v>
      </c>
      <c r="H24" s="99">
        <f>'dXdata - Monthly'!CL30/100</f>
        <v>9.848189887016634E-3</v>
      </c>
      <c r="I24" s="99">
        <f>'dXdata - Monthly'!CM30/100</f>
        <v>1.2479378270306096E-2</v>
      </c>
      <c r="J24" s="99">
        <f>'dXdata - Monthly'!CN30/100</f>
        <v>9.8225167273342517E-3</v>
      </c>
      <c r="K24" s="99">
        <f>'dXdata - Monthly'!CO30/100</f>
        <v>1.4198102374185506E-2</v>
      </c>
      <c r="L24" s="99">
        <f>'dXdata - Monthly'!CP30/100</f>
        <v>1.4108115157786871E-2</v>
      </c>
      <c r="M24" s="99">
        <f>'dXdata - Monthly'!CQ30/100</f>
        <v>1.5713129686504956E-2</v>
      </c>
      <c r="N24" s="99">
        <f>'dXdata - Monthly'!CR30/100</f>
        <v>1.6926164397267351E-2</v>
      </c>
      <c r="O24" s="99">
        <f>'dXdata - Monthly'!CS30/100</f>
        <v>1.6988525989608094E-2</v>
      </c>
      <c r="P24" s="99">
        <f>'dXdata - Monthly'!CT30/100</f>
        <v>2.0050736504148237E-2</v>
      </c>
      <c r="Q24" s="99">
        <f>'dXdata - Monthly'!CU30/100</f>
        <v>2.1348862165208704E-2</v>
      </c>
      <c r="R24" s="99">
        <f>'dXdata - Monthly'!CV30/100</f>
        <v>1.7343917476211779E-2</v>
      </c>
      <c r="S24" s="99">
        <f>'dXdata - Monthly'!CW30/100</f>
        <v>2.1786062397796124E-2</v>
      </c>
      <c r="T24" s="229">
        <f>'dXdata - Monthly'!CX30/100</f>
        <v>2.295597119425663E-2</v>
      </c>
      <c r="U24" s="230">
        <f>'dXdata - Monthly'!CY30/100</f>
        <v>1.5546623215882072E-2</v>
      </c>
      <c r="V24" s="230" t="e">
        <f>'dXdata - Monthly'!CZ30/100</f>
        <v>#N/A</v>
      </c>
      <c r="W24" s="231" t="e">
        <f>'dXdata - Monthly'!DA30/100</f>
        <v>#N/A</v>
      </c>
      <c r="X24" s="190"/>
    </row>
    <row r="25" spans="1:24" s="165" customFormat="1" ht="16.5" customHeight="1" x14ac:dyDescent="0.2">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75">
        <f>'dXdata - Monthly'!DA31/100</f>
        <v>4.9500000000000002E-2</v>
      </c>
      <c r="X25" s="187"/>
    </row>
    <row r="26" spans="1:24" s="165" customFormat="1" ht="16.5" customHeight="1" thickBot="1" x14ac:dyDescent="0.25">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4">
        <f>'dXdata - Monthly'!DA32/100</f>
        <v>0.03</v>
      </c>
      <c r="X26" s="187"/>
    </row>
    <row r="27" spans="1:24" s="165" customFormat="1" ht="16.5" customHeight="1" thickBot="1" x14ac:dyDescent="0.25">
      <c r="A27" s="197"/>
      <c r="B27" s="55" t="s">
        <v>42</v>
      </c>
      <c r="C27" s="56"/>
      <c r="D27" s="57"/>
      <c r="E27" s="182" t="s">
        <v>42</v>
      </c>
      <c r="F27" s="183"/>
      <c r="G27" s="183"/>
      <c r="H27" s="183"/>
      <c r="I27" s="183"/>
      <c r="J27" s="183"/>
      <c r="K27" s="183"/>
      <c r="L27" s="183"/>
      <c r="M27" s="183"/>
      <c r="N27" s="183"/>
      <c r="O27" s="183"/>
      <c r="P27" s="183"/>
      <c r="Q27" s="183"/>
      <c r="R27" s="183"/>
      <c r="S27" s="183"/>
      <c r="T27" s="221"/>
      <c r="U27" s="221"/>
      <c r="V27" s="221"/>
      <c r="W27" s="222"/>
      <c r="X27" s="187"/>
    </row>
    <row r="28" spans="1:24" s="165" customFormat="1" ht="16.5" customHeight="1" x14ac:dyDescent="0.2">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9.0617260000000002</v>
      </c>
      <c r="U28" s="224">
        <f>'dXdata - Monthly'!CY33</f>
        <v>9.014507</v>
      </c>
      <c r="V28" s="224" t="e">
        <f>'dXdata - Monthly'!CZ33</f>
        <v>#N/A</v>
      </c>
      <c r="W28" s="225" t="e">
        <f>'dXdata - Monthly'!DA33</f>
        <v>#N/A</v>
      </c>
      <c r="X28" s="187"/>
    </row>
    <row r="29" spans="1:24" s="165" customFormat="1" ht="16.5" customHeight="1" x14ac:dyDescent="0.2">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3.8519858189390366</v>
      </c>
      <c r="U29" s="138">
        <f>'dXdata - Monthly'!CY34</f>
        <v>3.8342584782647284</v>
      </c>
      <c r="V29" s="138" t="e">
        <f>'dXdata - Monthly'!CZ34</f>
        <v>#N/A</v>
      </c>
      <c r="W29" s="176" t="e">
        <f>'dXdata - Monthly'!DA34</f>
        <v>#N/A</v>
      </c>
      <c r="X29" s="187"/>
    </row>
    <row r="30" spans="1:24" s="169" customFormat="1" ht="16.5" customHeight="1" x14ac:dyDescent="0.2">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77">
        <f>'dXdata - Monthly'!DA36</f>
        <v>3102</v>
      </c>
      <c r="X30" s="191"/>
    </row>
    <row r="31" spans="1:24" s="165" customFormat="1" ht="16.5" customHeight="1" x14ac:dyDescent="0.2">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78" t="e">
        <f>'dXdata - Monthly'!DA37</f>
        <v>#N/A</v>
      </c>
      <c r="X31" s="187"/>
    </row>
    <row r="32" spans="1:24" s="165" customFormat="1" ht="16.5" customHeight="1" x14ac:dyDescent="0.2">
      <c r="A32" s="195">
        <v>31</v>
      </c>
      <c r="B32" s="101" t="s">
        <v>53</v>
      </c>
      <c r="C32" s="96" t="s">
        <v>52</v>
      </c>
      <c r="D32" s="97"/>
      <c r="E32" s="102" t="s">
        <v>249</v>
      </c>
      <c r="F32" s="109">
        <f>'dXdata - Annual'!H38</f>
        <v>27407</v>
      </c>
      <c r="G32" s="109">
        <f>'dXdata - Annual'!I38</f>
        <v>26976</v>
      </c>
      <c r="H32" s="146">
        <f>'dXdata - Monthly'!CL38</f>
        <v>1649</v>
      </c>
      <c r="I32" s="146">
        <f>'dXdata - Monthly'!CM38</f>
        <v>2132</v>
      </c>
      <c r="J32" s="146">
        <f>'dXdata - Monthly'!CN38</f>
        <v>2658</v>
      </c>
      <c r="K32" s="146">
        <f>'dXdata - Monthly'!CO38</f>
        <v>2876</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1719</v>
      </c>
      <c r="V32" s="146">
        <f>'dXdata - Monthly'!CZ38</f>
        <v>2157</v>
      </c>
      <c r="W32" s="177">
        <f>'dXdata - Monthly'!DA38</f>
        <v>2236</v>
      </c>
      <c r="X32" s="187"/>
    </row>
    <row r="33" spans="1:24" s="165" customFormat="1" ht="16.5" customHeight="1" x14ac:dyDescent="0.2">
      <c r="A33" s="196">
        <v>32</v>
      </c>
      <c r="B33" s="71" t="s">
        <v>54</v>
      </c>
      <c r="C33" s="60" t="s">
        <v>51</v>
      </c>
      <c r="D33" s="61"/>
      <c r="E33" s="70" t="s">
        <v>250</v>
      </c>
      <c r="F33" s="149">
        <f>'dXdata - Annual'!H40</f>
        <v>80.608823529411765</v>
      </c>
      <c r="G33" s="149">
        <f>'dXdata - Annual'!I40</f>
        <v>72.329303273195194</v>
      </c>
      <c r="H33" s="150">
        <f>'dXdata - Monthly'!CL40*100</f>
        <v>77.164248947122132</v>
      </c>
      <c r="I33" s="150">
        <f>'dXdata - Monthly'!CM40*100</f>
        <v>78.642567318332723</v>
      </c>
      <c r="J33" s="150">
        <f>'dXdata - Monthly'!CN40*100</f>
        <v>83.769303498266623</v>
      </c>
      <c r="K33" s="150">
        <f>'dXdata - Monthly'!CO40*100</f>
        <v>82.383271268977367</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60.742049469964662</v>
      </c>
      <c r="V33" s="150">
        <f>'dXdata - Monthly'!CZ40*100</f>
        <v>53.670067180890769</v>
      </c>
      <c r="W33" s="179">
        <f>'dXdata - Monthly'!DA40*100</f>
        <v>55.373947498761765</v>
      </c>
      <c r="X33" s="187"/>
    </row>
    <row r="34" spans="1:24" s="165" customFormat="1" ht="16.5" customHeight="1" thickBot="1" x14ac:dyDescent="0.25">
      <c r="A34" s="195">
        <v>33</v>
      </c>
      <c r="B34" s="104" t="s">
        <v>55</v>
      </c>
      <c r="C34" s="96" t="s">
        <v>44</v>
      </c>
      <c r="D34" s="106"/>
      <c r="E34" s="102" t="s">
        <v>251</v>
      </c>
      <c r="F34" s="108">
        <f>'dXdata - Annual'!H39</f>
        <v>536.57541666666668</v>
      </c>
      <c r="G34" s="108">
        <f>'dXdata - Annual'!I39</f>
        <v>606.07074999999998</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622.20500000000004</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612.43399999999997</v>
      </c>
      <c r="V34" s="227">
        <f>'dXdata - Monthly'!CZ39/1000</f>
        <v>639.69799999999998</v>
      </c>
      <c r="W34" s="228">
        <f>'dXdata - Monthly'!DA39/1000</f>
        <v>646.74300000000005</v>
      </c>
      <c r="X34" s="187"/>
    </row>
    <row r="35" spans="1:24" s="165" customFormat="1" ht="16.5" customHeight="1" thickBot="1" x14ac:dyDescent="0.25">
      <c r="A35" s="195"/>
      <c r="B35" s="124" t="s">
        <v>56</v>
      </c>
      <c r="C35" s="125"/>
      <c r="D35" s="126"/>
      <c r="E35" s="182" t="s">
        <v>56</v>
      </c>
      <c r="F35" s="183"/>
      <c r="G35" s="183"/>
      <c r="H35" s="183"/>
      <c r="I35" s="183"/>
      <c r="J35" s="183"/>
      <c r="K35" s="183"/>
      <c r="L35" s="183"/>
      <c r="M35" s="183"/>
      <c r="N35" s="183"/>
      <c r="O35" s="183"/>
      <c r="P35" s="183"/>
      <c r="Q35" s="183"/>
      <c r="R35" s="183"/>
      <c r="S35" s="183"/>
      <c r="T35" s="221"/>
      <c r="U35" s="221"/>
      <c r="V35" s="221"/>
      <c r="W35" s="222"/>
      <c r="X35" s="187"/>
    </row>
    <row r="36" spans="1:24" s="170" customFormat="1" ht="16.5" customHeight="1" x14ac:dyDescent="0.2">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34.606070703088129</v>
      </c>
      <c r="U36" s="219">
        <f>'dXdata - Monthly'!CY41</f>
        <v>30.941908874754901</v>
      </c>
      <c r="V36" s="219">
        <f>'dXdata - Monthly'!CZ41</f>
        <v>31.845560708064856</v>
      </c>
      <c r="W36" s="220" t="e">
        <f>'dXdata - Monthly'!DA41</f>
        <v>#N/A</v>
      </c>
      <c r="X36" s="192"/>
    </row>
    <row r="37" spans="1:24" s="170" customFormat="1" ht="16.5" customHeight="1" x14ac:dyDescent="0.2">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8.9781659999999999</v>
      </c>
      <c r="U37" s="142">
        <f>'dXdata - Monthly'!CY42</f>
        <v>8.6646199999999993</v>
      </c>
      <c r="V37" s="142">
        <f>'dXdata - Monthly'!CZ42</f>
        <v>8.4300580000000007</v>
      </c>
      <c r="W37" s="180" t="e">
        <f>'dXdata - Monthly'!DA42</f>
        <v>#N/A</v>
      </c>
      <c r="X37" s="192"/>
    </row>
    <row r="38" spans="1:24" s="170" customFormat="1" ht="16.5" customHeight="1" x14ac:dyDescent="0.2">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81" t="e">
        <f>'dXdata - Monthly'!DA45</f>
        <v>#N/A</v>
      </c>
      <c r="X38" s="192"/>
    </row>
    <row r="39" spans="1:24" s="170" customFormat="1" ht="16.5" customHeight="1" thickBot="1" x14ac:dyDescent="0.25">
      <c r="A39" s="200">
        <v>41</v>
      </c>
      <c r="B39" s="127" t="s">
        <v>60</v>
      </c>
      <c r="C39" s="127" t="s">
        <v>52</v>
      </c>
      <c r="D39" s="128"/>
      <c r="E39" s="128" t="s">
        <v>253</v>
      </c>
      <c r="F39" s="123">
        <f>'dXdata - Annual'!H46</f>
        <v>5932.1894329200004</v>
      </c>
      <c r="G39" s="123">
        <f>'dXdata - Annual'!I46</f>
        <v>9291.2295727300007</v>
      </c>
      <c r="H39" s="144">
        <f>'dXdata - Monthly'!CL46</f>
        <v>457.08582902999996</v>
      </c>
      <c r="I39" s="144">
        <f>'dXdata - Monthly'!CM46</f>
        <v>659.71003544999996</v>
      </c>
      <c r="J39" s="144">
        <f>'dXdata - Monthly'!CN46</f>
        <v>809.8440833599999</v>
      </c>
      <c r="K39" s="144">
        <f>'dXdata - Monthly'!CO46</f>
        <v>1248.1314561800002</v>
      </c>
      <c r="L39" s="144">
        <f>'dXdata - Monthly'!CP46</f>
        <v>506.4424949700001</v>
      </c>
      <c r="M39" s="144">
        <f>'dXdata - Monthly'!CQ46</f>
        <v>666.11167822000004</v>
      </c>
      <c r="N39" s="144">
        <f>'dXdata - Monthly'!CR46</f>
        <v>618.19613387999993</v>
      </c>
      <c r="O39" s="144">
        <f>'dXdata - Monthly'!CS46</f>
        <v>754.30688560999999</v>
      </c>
      <c r="P39" s="144">
        <f>'dXdata - Monthly'!CT46</f>
        <v>826.81578826999998</v>
      </c>
      <c r="Q39" s="144">
        <f>'dXdata - Monthly'!CU46</f>
        <v>682.98154494000005</v>
      </c>
      <c r="R39" s="144">
        <f>'dXdata - Monthly'!CV46</f>
        <v>1221.1083037999999</v>
      </c>
      <c r="S39" s="144">
        <f>'dXdata - Monthly'!CW46</f>
        <v>836.72755275999987</v>
      </c>
      <c r="T39" s="143">
        <f>'dXdata - Monthly'!CX46</f>
        <v>395.16738535999997</v>
      </c>
      <c r="U39" s="144">
        <f>'dXdata - Monthly'!CY46</f>
        <v>648.74816740000006</v>
      </c>
      <c r="V39" s="144">
        <f>'dXdata - Monthly'!CZ46</f>
        <v>682.21964234000006</v>
      </c>
      <c r="W39" s="201">
        <f>'dXdata - Monthly'!DA46</f>
        <v>741.37763264</v>
      </c>
      <c r="X39" s="192"/>
    </row>
    <row r="40" spans="1:24" s="164" customFormat="1" ht="27.75" customHeight="1" x14ac:dyDescent="0.2">
      <c r="A40" s="4"/>
      <c r="B40" s="160"/>
      <c r="C40" s="161"/>
      <c r="D40" s="161"/>
      <c r="E40" s="260" t="s">
        <v>243</v>
      </c>
      <c r="F40" s="260"/>
      <c r="G40" s="260"/>
      <c r="H40" s="260"/>
      <c r="I40" s="260"/>
      <c r="J40" s="260"/>
      <c r="K40" s="260"/>
      <c r="L40" s="260"/>
      <c r="M40" s="260"/>
      <c r="N40" s="260"/>
      <c r="O40" s="260"/>
      <c r="P40" s="260"/>
      <c r="Q40" s="260"/>
      <c r="R40" s="260"/>
      <c r="S40" s="260"/>
      <c r="T40" s="260"/>
      <c r="U40" s="204"/>
      <c r="V40" s="217"/>
      <c r="W40" s="204"/>
      <c r="X40" s="54"/>
    </row>
    <row r="41" spans="1:24" s="164" customFormat="1" ht="11.25" customHeight="1" x14ac:dyDescent="0.25">
      <c r="A41" s="4"/>
      <c r="B41" s="160"/>
      <c r="C41" s="161"/>
      <c r="D41" s="161"/>
      <c r="E41" s="54" t="s">
        <v>264</v>
      </c>
      <c r="F41" s="88"/>
      <c r="G41" s="88"/>
      <c r="H41" s="88"/>
      <c r="I41" s="88"/>
      <c r="J41" s="88"/>
      <c r="K41" s="88"/>
      <c r="L41" s="88"/>
      <c r="M41" s="88"/>
      <c r="N41" s="88"/>
      <c r="O41" s="88"/>
      <c r="P41" s="88"/>
      <c r="Q41" s="88"/>
      <c r="R41" s="88"/>
      <c r="S41" s="88"/>
      <c r="T41" s="210"/>
      <c r="U41" s="210"/>
      <c r="V41" s="210"/>
      <c r="W41" s="210"/>
      <c r="X41" s="54"/>
    </row>
    <row r="42" spans="1:24" s="164" customFormat="1" ht="6.75" hidden="1" customHeight="1" x14ac:dyDescent="0.2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54"/>
    </row>
    <row r="43" spans="1:24" s="164" customFormat="1" x14ac:dyDescent="0.25">
      <c r="A43" s="4"/>
      <c r="B43" s="160"/>
      <c r="C43" s="161"/>
      <c r="D43" s="161"/>
      <c r="E43" s="54" t="s">
        <v>61</v>
      </c>
      <c r="F43" s="88"/>
      <c r="G43" s="88"/>
      <c r="H43" s="88"/>
      <c r="I43" s="88"/>
      <c r="J43" s="88"/>
      <c r="K43" s="88"/>
      <c r="L43" s="88"/>
      <c r="M43" s="88"/>
      <c r="N43" s="88"/>
      <c r="O43" s="88"/>
      <c r="P43" s="88"/>
      <c r="Q43" s="88"/>
      <c r="R43" s="88"/>
      <c r="S43" s="88"/>
      <c r="T43" s="210"/>
      <c r="U43" s="210"/>
      <c r="V43" s="210"/>
      <c r="W43" s="210"/>
      <c r="X43" s="54"/>
    </row>
    <row r="44" spans="1:24" s="164" customFormat="1" x14ac:dyDescent="0.2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54"/>
    </row>
    <row r="45" spans="1:24" s="164" customFormat="1" x14ac:dyDescent="0.2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54"/>
    </row>
    <row r="46" spans="1:24" s="164" customFormat="1" ht="12" customHeight="1" x14ac:dyDescent="0.25">
      <c r="A46" s="4"/>
      <c r="B46" s="160"/>
      <c r="C46" s="161"/>
      <c r="D46" s="161"/>
      <c r="E46" s="259" t="s">
        <v>254</v>
      </c>
      <c r="F46" s="259"/>
      <c r="G46" s="259"/>
      <c r="H46" s="259"/>
      <c r="I46" s="152"/>
      <c r="J46" s="152"/>
      <c r="K46" s="152"/>
      <c r="L46" s="152"/>
      <c r="M46" s="152"/>
      <c r="N46" s="152"/>
      <c r="O46" s="152"/>
      <c r="P46" s="152"/>
      <c r="Q46" s="152"/>
      <c r="R46" s="152"/>
      <c r="S46" s="152"/>
      <c r="T46" s="211"/>
      <c r="U46" s="211"/>
      <c r="V46" s="211"/>
      <c r="W46" s="211"/>
      <c r="X46" s="54"/>
    </row>
    <row r="47" spans="1:24" s="164" customFormat="1" ht="24.95" customHeight="1" x14ac:dyDescent="0.25">
      <c r="A47" s="4"/>
      <c r="B47" s="160"/>
      <c r="C47" s="161"/>
      <c r="D47" s="161"/>
      <c r="E47" s="259" t="s">
        <v>255</v>
      </c>
      <c r="F47" s="259"/>
      <c r="G47" s="259"/>
      <c r="H47" s="259"/>
      <c r="I47" s="259"/>
      <c r="J47" s="259"/>
      <c r="K47" s="259"/>
      <c r="L47" s="259"/>
      <c r="M47" s="259"/>
      <c r="N47" s="259"/>
      <c r="O47" s="259"/>
      <c r="P47" s="259"/>
      <c r="Q47" s="259"/>
      <c r="R47" s="259"/>
      <c r="S47" s="259"/>
      <c r="T47" s="259"/>
      <c r="U47" s="212"/>
      <c r="V47" s="212"/>
      <c r="W47" s="212"/>
      <c r="X47" s="54"/>
    </row>
    <row r="48" spans="1:24" s="164" customFormat="1" ht="10.5" customHeight="1" x14ac:dyDescent="0.25">
      <c r="A48" s="4"/>
      <c r="B48" s="160"/>
      <c r="C48" s="161"/>
      <c r="D48" s="161"/>
      <c r="E48" s="259" t="s">
        <v>256</v>
      </c>
      <c r="F48" s="259"/>
      <c r="G48" s="259"/>
      <c r="H48" s="259"/>
      <c r="I48" s="152"/>
      <c r="J48" s="152"/>
      <c r="K48" s="152"/>
      <c r="L48" s="152"/>
      <c r="M48" s="152"/>
      <c r="N48" s="152"/>
      <c r="O48" s="152"/>
      <c r="P48" s="152"/>
      <c r="Q48" s="152"/>
      <c r="R48" s="152"/>
      <c r="S48" s="152"/>
      <c r="T48" s="211"/>
      <c r="U48" s="211"/>
      <c r="V48" s="211"/>
      <c r="W48" s="211"/>
      <c r="X48" s="54"/>
    </row>
    <row r="49" spans="1:24" s="164" customFormat="1" x14ac:dyDescent="0.25">
      <c r="A49" s="4"/>
      <c r="B49" s="160"/>
      <c r="C49" s="161"/>
      <c r="D49" s="161"/>
      <c r="E49" s="259" t="s">
        <v>257</v>
      </c>
      <c r="F49" s="259"/>
      <c r="G49" s="259"/>
      <c r="H49" s="259"/>
      <c r="I49" s="259"/>
      <c r="J49" s="259"/>
      <c r="K49" s="259"/>
      <c r="L49" s="259"/>
      <c r="M49" s="259"/>
      <c r="N49" s="259"/>
      <c r="O49" s="259"/>
      <c r="P49" s="259"/>
      <c r="Q49" s="259"/>
      <c r="R49" s="259"/>
      <c r="S49" s="259"/>
      <c r="T49" s="259"/>
      <c r="U49" s="212"/>
      <c r="V49" s="212"/>
      <c r="W49" s="212"/>
      <c r="X49" s="54"/>
    </row>
    <row r="50" spans="1:24" s="164" customFormat="1" ht="12.6" customHeight="1" x14ac:dyDescent="0.25">
      <c r="A50" s="4"/>
      <c r="B50" s="160"/>
      <c r="C50" s="161"/>
      <c r="D50" s="161"/>
      <c r="E50" s="259" t="s">
        <v>262</v>
      </c>
      <c r="F50" s="259"/>
      <c r="G50" s="259"/>
      <c r="H50" s="259"/>
      <c r="I50" s="259"/>
      <c r="J50" s="259"/>
      <c r="K50" s="259"/>
      <c r="L50" s="259"/>
      <c r="M50" s="259"/>
      <c r="N50" s="259"/>
      <c r="O50" s="259"/>
      <c r="P50" s="259"/>
      <c r="Q50" s="259"/>
      <c r="R50" s="259"/>
      <c r="S50" s="259"/>
      <c r="T50" s="259"/>
      <c r="U50" s="212"/>
      <c r="V50" s="212"/>
      <c r="W50" s="212"/>
      <c r="X50" s="54"/>
    </row>
    <row r="51" spans="1:24" s="164" customFormat="1" x14ac:dyDescent="0.2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54"/>
    </row>
    <row r="58" spans="1:24" x14ac:dyDescent="0.2">
      <c r="E58" s="13"/>
    </row>
  </sheetData>
  <sheetProtection algorithmName="SHA-512" hashValue="EXt/1BVlWreUDnWLrpgckEZOSG2CS+xZ/F+PZ8nWCBguqgn7g5KVzLGz93yhiV7KG9UxAclH8JjA5EydSbTDuQ==" saltValue="um2IxkBmWo2b06p6Mkojm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61" t="str">
        <f ca="1">TEXT(TODAY()-30,"MMMM yyyy")</f>
        <v>April 2025</v>
      </c>
      <c r="B1" s="261"/>
      <c r="C1" s="261"/>
      <c r="D1" s="261"/>
      <c r="E1" s="261"/>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45797</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45797</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45786</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45786</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45786</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45786</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54310</v>
      </c>
      <c r="CY19" s="45">
        <v>56430</v>
      </c>
      <c r="CZ19" s="45" t="e">
        <v>#N/A</v>
      </c>
      <c r="DA19" s="45" t="e">
        <v>#N/A</v>
      </c>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45786</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-1.6657613615788547</v>
      </c>
      <c r="CY20" s="44">
        <v>4.229774658293306</v>
      </c>
      <c r="CZ20" s="44" t="e">
        <v>#N/A</v>
      </c>
      <c r="DA20" s="44" t="e">
        <v>#N/A</v>
      </c>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45786</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17300</v>
      </c>
      <c r="CY21" s="45">
        <v>18000</v>
      </c>
      <c r="CZ21" s="45" t="e">
        <v>#N/A</v>
      </c>
      <c r="DA21" s="45" t="e">
        <v>#N/A</v>
      </c>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45786</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-0.28818443804035088</v>
      </c>
      <c r="CY22" s="44">
        <v>5.7579318448883754</v>
      </c>
      <c r="CZ22" s="44" t="e">
        <v>#N/A</v>
      </c>
      <c r="DA22" s="44" t="e">
        <v>#N/A</v>
      </c>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45786</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45786</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6.9328653371194315</v>
      </c>
      <c r="CZ24" s="44" t="e">
        <v>#N/A</v>
      </c>
      <c r="DA24" s="44" t="e">
        <v>#N/A</v>
      </c>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45786</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45786</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45785</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45785</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45797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1430.05</v>
      </c>
      <c r="CE29" s="44">
        <v>1437.3</v>
      </c>
      <c r="CF29" s="44">
        <v>1444.55</v>
      </c>
      <c r="CG29" s="44">
        <v>1451.8</v>
      </c>
      <c r="CH29" s="44">
        <v>1459.05</v>
      </c>
      <c r="CI29" s="44">
        <v>1466.3</v>
      </c>
      <c r="CJ29" s="44">
        <v>1473.55</v>
      </c>
      <c r="CK29" s="44">
        <v>1480.8</v>
      </c>
      <c r="CL29" s="44">
        <v>1488.05</v>
      </c>
      <c r="CM29" s="44">
        <v>1495.3</v>
      </c>
      <c r="CN29" s="44">
        <v>1502.55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45786</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0.9848189887016634</v>
      </c>
      <c r="CM30" s="44">
        <v>1.2479378270306096</v>
      </c>
      <c r="CN30" s="44">
        <v>0.98225167273342517</v>
      </c>
      <c r="CO30" s="44">
        <v>1.4198102374185506</v>
      </c>
      <c r="CP30" s="44">
        <v>1.4108115157786871</v>
      </c>
      <c r="CQ30" s="44">
        <v>1.5713129686504956</v>
      </c>
      <c r="CR30" s="44">
        <v>1.6926164397267351</v>
      </c>
      <c r="CS30" s="44">
        <v>1.6988525989608094</v>
      </c>
      <c r="CT30" s="44">
        <v>2.0050736504148237</v>
      </c>
      <c r="CU30" s="44">
        <v>2.1348862165208704</v>
      </c>
      <c r="CV30" s="44">
        <v>1.7343917476211779</v>
      </c>
      <c r="CW30" s="44">
        <v>2.1786062397796124</v>
      </c>
      <c r="CX30" s="44">
        <v>2.295597119425663</v>
      </c>
      <c r="CY30" s="44">
        <v>1.5546623215882072</v>
      </c>
      <c r="CZ30" s="44" t="e">
        <v>#N/A</v>
      </c>
      <c r="DA30" s="44" t="e">
        <v>#N/A</v>
      </c>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45786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45786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45786</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9.0617260000000002</v>
      </c>
      <c r="CY33" s="44">
        <v>9.014507</v>
      </c>
      <c r="CZ33" s="44" t="e">
        <v>#N/A</v>
      </c>
      <c r="DA33" s="44" t="e">
        <v>#N/A</v>
      </c>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45786</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3.8519858189390366</v>
      </c>
      <c r="CY34" s="50">
        <v>3.8342584782647284</v>
      </c>
      <c r="CZ34" s="50" t="e">
        <v>#N/A</v>
      </c>
      <c r="DA34" s="50" t="e">
        <v>#N/A</v>
      </c>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45792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45793</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t="e">
        <v>#N/A</v>
      </c>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45786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2157</v>
      </c>
      <c r="DA38" s="51">
        <v>2236</v>
      </c>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45786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639698</v>
      </c>
      <c r="DA39" s="51">
        <v>646743</v>
      </c>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45786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0.53670067180890768</v>
      </c>
      <c r="DA40" s="51">
        <v>0.55373947498761766</v>
      </c>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45793</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34.606070703088129</v>
      </c>
      <c r="CY41" s="44">
        <v>30.941908874754901</v>
      </c>
      <c r="CZ41" s="44">
        <v>31.845560708064856</v>
      </c>
      <c r="DA41" s="44" t="e">
        <v>#N/A</v>
      </c>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45793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8.9781659999999999</v>
      </c>
      <c r="CY42" s="44">
        <v>8.6646199999999993</v>
      </c>
      <c r="CZ42" s="44">
        <v>8.4300580000000007</v>
      </c>
      <c r="DA42" s="44" t="e">
        <v>#N/A</v>
      </c>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45793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t="e">
        <v>#N/A</v>
      </c>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45786</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375.56617410000001</v>
      </c>
      <c r="AH46" s="134">
        <v>331.35444831000007</v>
      </c>
      <c r="AI46" s="134">
        <v>365.95578530999995</v>
      </c>
      <c r="AJ46" s="134">
        <v>339.84943040000007</v>
      </c>
      <c r="AK46" s="134">
        <v>349.20139588000001</v>
      </c>
      <c r="AL46" s="134">
        <v>400.23651923</v>
      </c>
      <c r="AM46" s="134">
        <v>464.30543584999987</v>
      </c>
      <c r="AN46" s="134">
        <v>1121.16836865</v>
      </c>
      <c r="AO46" s="134">
        <v>296.52734249999997</v>
      </c>
      <c r="AP46" s="134">
        <v>208.99793284999998</v>
      </c>
      <c r="AQ46" s="134">
        <v>333.32297793999999</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294.76379469</v>
      </c>
      <c r="BC46" s="134">
        <v>668.10305397999991</v>
      </c>
      <c r="BD46" s="134">
        <v>423.86241857000005</v>
      </c>
      <c r="BE46" s="134">
        <v>407.74462661999996</v>
      </c>
      <c r="BF46" s="134">
        <v>455.41125213999999</v>
      </c>
      <c r="BG46" s="134">
        <v>1062.37247426</v>
      </c>
      <c r="BH46" s="134">
        <v>435.68785002999999</v>
      </c>
      <c r="BI46" s="134">
        <v>346.49178476999998</v>
      </c>
      <c r="BJ46" s="134">
        <v>358.15822659000003</v>
      </c>
      <c r="BK46" s="134">
        <v>383.01055788000002</v>
      </c>
      <c r="BL46" s="134">
        <v>397.00377302999993</v>
      </c>
      <c r="BM46" s="134">
        <v>383.23811834999992</v>
      </c>
      <c r="BN46" s="134">
        <v>369.69944876</v>
      </c>
      <c r="BO46" s="134">
        <v>373.82390373999999</v>
      </c>
      <c r="BP46" s="134">
        <v>600.40585954999995</v>
      </c>
      <c r="BQ46" s="134">
        <v>490.94078815999995</v>
      </c>
      <c r="BR46" s="134">
        <v>484.47480631000008</v>
      </c>
      <c r="BS46" s="134">
        <v>640.81894965000015</v>
      </c>
      <c r="BT46" s="134">
        <v>427.70673921999992</v>
      </c>
      <c r="BU46" s="134">
        <v>627.52883586999997</v>
      </c>
      <c r="BV46" s="134">
        <v>539.86020944999984</v>
      </c>
      <c r="BW46" s="134">
        <v>414.94246176999985</v>
      </c>
      <c r="BX46" s="134">
        <v>379.08013215000005</v>
      </c>
      <c r="BY46" s="134">
        <v>345.97251831000005</v>
      </c>
      <c r="BZ46" s="134">
        <v>324.16540463000001</v>
      </c>
      <c r="CA46" s="134">
        <v>398.79659258000004</v>
      </c>
      <c r="CB46" s="134">
        <v>482.45853899000008</v>
      </c>
      <c r="CC46" s="134">
        <v>522.70180920999996</v>
      </c>
      <c r="CD46" s="134">
        <v>589.65146477000008</v>
      </c>
      <c r="CE46" s="134">
        <v>478.41250978999994</v>
      </c>
      <c r="CF46" s="134">
        <v>455.22075279000006</v>
      </c>
      <c r="CG46" s="134">
        <v>772.80129559</v>
      </c>
      <c r="CH46" s="134">
        <v>529.9821788700001</v>
      </c>
      <c r="CI46" s="134">
        <v>423.09253789000002</v>
      </c>
      <c r="CJ46" s="134">
        <v>518.17816956000001</v>
      </c>
      <c r="CK46" s="134">
        <v>442.71477957999997</v>
      </c>
      <c r="CL46" s="134">
        <v>457.08582902999996</v>
      </c>
      <c r="CM46" s="134">
        <v>659.71003544999996</v>
      </c>
      <c r="CN46" s="134">
        <v>809.8440833599999</v>
      </c>
      <c r="CO46" s="134">
        <v>1248.1314561800002</v>
      </c>
      <c r="CP46" s="134">
        <v>506.4424949700001</v>
      </c>
      <c r="CQ46" s="134">
        <v>666.11167822000004</v>
      </c>
      <c r="CR46" s="134">
        <v>618.19613387999993</v>
      </c>
      <c r="CS46" s="134">
        <v>754.30688560999999</v>
      </c>
      <c r="CT46" s="134">
        <v>826.81578826999998</v>
      </c>
      <c r="CU46" s="134">
        <v>682.98154494000005</v>
      </c>
      <c r="CV46" s="134">
        <v>1221.1083037999999</v>
      </c>
      <c r="CW46" s="134">
        <v>836.72755275999987</v>
      </c>
      <c r="CX46" s="134">
        <v>395.16738535999997</v>
      </c>
      <c r="CY46" s="134">
        <v>648.74816740000006</v>
      </c>
      <c r="CZ46" s="134">
        <v>682.21964234000006</v>
      </c>
      <c r="DA46" s="134">
        <v>741.37763264</v>
      </c>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45786</v>
      </c>
      <c r="F19" s="45">
        <v>163452.5</v>
      </c>
      <c r="G19" s="45">
        <v>53475</v>
      </c>
      <c r="H19" s="45">
        <v>46044.166666666664</v>
      </c>
      <c r="I19" s="45">
        <v>53470</v>
      </c>
      <c r="J19" s="45"/>
    </row>
    <row r="20" spans="1:10" x14ac:dyDescent="0.2">
      <c r="A20" s="41" t="s">
        <v>175</v>
      </c>
      <c r="C20" s="41" t="s">
        <v>15</v>
      </c>
      <c r="D20" s="78" t="s">
        <v>170</v>
      </c>
      <c r="E20" s="77">
        <v>45786</v>
      </c>
      <c r="F20" s="50">
        <v>101.73717177327286</v>
      </c>
      <c r="G20" s="50">
        <v>-67.28407335464432</v>
      </c>
      <c r="H20" s="50">
        <v>-13.895901511609788</v>
      </c>
      <c r="I20" s="50">
        <v>16.127631078855444</v>
      </c>
      <c r="J20" s="50"/>
    </row>
    <row r="21" spans="1:10" x14ac:dyDescent="0.2">
      <c r="A21" s="41" t="s">
        <v>176</v>
      </c>
      <c r="C21" s="41" t="s">
        <v>13</v>
      </c>
      <c r="D21" s="78" t="s">
        <v>170</v>
      </c>
      <c r="E21" s="77">
        <v>45786</v>
      </c>
      <c r="F21" s="45">
        <v>56897.5</v>
      </c>
      <c r="G21" s="45">
        <v>16678.333333333332</v>
      </c>
      <c r="H21" s="45">
        <v>14630</v>
      </c>
      <c r="I21" s="45">
        <v>16897.5</v>
      </c>
      <c r="J21" s="45"/>
    </row>
    <row r="22" spans="1:10" x14ac:dyDescent="0.2">
      <c r="A22" s="41" t="s">
        <v>177</v>
      </c>
      <c r="C22" s="41" t="s">
        <v>15</v>
      </c>
      <c r="D22" s="78" t="s">
        <v>170</v>
      </c>
      <c r="E22" s="77">
        <v>45786</v>
      </c>
      <c r="F22" s="50">
        <v>108.14889336016095</v>
      </c>
      <c r="G22" s="50">
        <v>-70.687054205662236</v>
      </c>
      <c r="H22" s="50">
        <v>-12.28140301788747</v>
      </c>
      <c r="I22" s="50">
        <v>15.498974709501034</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45786</v>
      </c>
      <c r="F30" s="44">
        <v>5.9645257908515825</v>
      </c>
      <c r="G30" s="44">
        <v>4.1399435729772449</v>
      </c>
      <c r="H30" s="44">
        <v>1.6418324056568734</v>
      </c>
      <c r="I30" s="44">
        <v>1.5890153842198718</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45751</v>
      </c>
      <c r="F38" s="45">
        <v>27684</v>
      </c>
      <c r="G38" s="45">
        <v>29659</v>
      </c>
      <c r="H38" s="45">
        <v>27407</v>
      </c>
      <c r="I38" s="45">
        <v>26976</v>
      </c>
      <c r="J38" s="45"/>
    </row>
    <row r="39" spans="1:10" x14ac:dyDescent="0.2">
      <c r="A39" s="41" t="s">
        <v>233</v>
      </c>
      <c r="C39" s="148">
        <v>0</v>
      </c>
      <c r="D39" s="78" t="s">
        <v>170</v>
      </c>
      <c r="E39" s="77">
        <v>45786</v>
      </c>
      <c r="F39" s="44">
        <v>489.97449999999998</v>
      </c>
      <c r="G39" s="44">
        <v>511.47158333333334</v>
      </c>
      <c r="H39" s="44">
        <v>536.57541666666668</v>
      </c>
      <c r="I39" s="44">
        <v>606.07074999999998</v>
      </c>
      <c r="J39" s="44"/>
    </row>
    <row r="40" spans="1:10" x14ac:dyDescent="0.2">
      <c r="A40" s="41" t="s">
        <v>234</v>
      </c>
      <c r="C40" s="41" t="s">
        <v>207</v>
      </c>
      <c r="D40" s="78" t="s">
        <v>170</v>
      </c>
      <c r="E40" s="77">
        <v>45695</v>
      </c>
      <c r="F40" s="50">
        <v>73.496694719515759</v>
      </c>
      <c r="G40" s="50">
        <v>76.273627362736278</v>
      </c>
      <c r="H40" s="50">
        <v>80.608823529411765</v>
      </c>
      <c r="I40" s="50">
        <v>72.329303273195194</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45751</v>
      </c>
      <c r="F46" s="134">
        <v>5616.0148313700001</v>
      </c>
      <c r="G46" s="134">
        <v>5695.5820251200003</v>
      </c>
      <c r="H46" s="134">
        <v>5932.1894329200004</v>
      </c>
      <c r="I46" s="134">
        <v>9291.2295727300007</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5"/>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45797</v>
      </c>
      <c r="C15" s="40">
        <v>45797</v>
      </c>
      <c r="D15" s="40">
        <v>45786</v>
      </c>
      <c r="E15" s="40">
        <v>45786</v>
      </c>
      <c r="F15" s="40">
        <v>45786</v>
      </c>
      <c r="G15" s="40">
        <v>45786</v>
      </c>
      <c r="H15" s="40">
        <v>45786</v>
      </c>
      <c r="I15" s="40">
        <v>45786</v>
      </c>
      <c r="J15" s="40">
        <v>45786</v>
      </c>
      <c r="K15" s="40">
        <v>45786</v>
      </c>
      <c r="L15" s="40">
        <v>45786</v>
      </c>
      <c r="M15" s="40">
        <v>45786</v>
      </c>
      <c r="N15" s="40">
        <v>45786</v>
      </c>
      <c r="O15" s="40">
        <v>45785</v>
      </c>
      <c r="P15" s="40">
        <v>45785</v>
      </c>
      <c r="Q15" s="40">
        <v>45797</v>
      </c>
      <c r="R15" s="40">
        <v>45786</v>
      </c>
      <c r="S15" s="40">
        <v>45786</v>
      </c>
      <c r="T15" s="40">
        <v>45786</v>
      </c>
      <c r="U15" s="40">
        <v>45786</v>
      </c>
      <c r="V15" s="40">
        <v>45786</v>
      </c>
      <c r="W15" s="40">
        <v>43188</v>
      </c>
      <c r="X15" s="40">
        <v>45792</v>
      </c>
      <c r="Y15" s="40">
        <v>45793</v>
      </c>
      <c r="Z15" s="40">
        <v>45786</v>
      </c>
      <c r="AA15" s="40">
        <v>45786</v>
      </c>
      <c r="AB15" s="40">
        <v>45786</v>
      </c>
      <c r="AC15" s="40">
        <v>45793</v>
      </c>
      <c r="AD15" s="40">
        <v>45793</v>
      </c>
      <c r="AE15" s="40">
        <v>43714</v>
      </c>
      <c r="AF15" s="40">
        <v>43714</v>
      </c>
      <c r="AG15" s="40">
        <v>45793</v>
      </c>
      <c r="AH15" s="40">
        <v>45786</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375.56617410000001</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331.35444831000007</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400.23651923</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294.76379469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407.74462661999996</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1062.37247426</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435.68785002999999</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383.01055788000002</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600.40585954999995</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490.94078815999995</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484.47480631000008</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627.52883586999997</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414.94246176999985</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324.16540463000001</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398.79659258000004</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482.45853899000008</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1430.05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589.65146477000008</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1437.3</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1444.55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455.22075279000006</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1451.8</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1459.05</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1466.3</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423.09253789000002</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1473.55</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518.17816956000001</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1488.05</v>
      </c>
      <c r="R100" s="44">
        <v>0.9848189887016634</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457.08582902999996</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1495.3</v>
      </c>
      <c r="R101" s="44">
        <v>1.2479378270306096</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659.71003544999996</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1502.55</v>
      </c>
      <c r="R102" s="44">
        <v>0.98225167273342517</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1.4198102374185506</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1248.1314561800002</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1.4108115157786871</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506.4424949700001</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1.5713129686504956</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666.11167822000004</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1.6926164397267351</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618.19613387999993</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1.6988525989608094</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754.30688560999999</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2.0050736504148237</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826.81578826999998</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2.1348862165208704</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682.98154494000005</v>
      </c>
    </row>
    <row r="110" spans="1:34" x14ac:dyDescent="0.2">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1.7343917476211779</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1221.1083037999999</v>
      </c>
    </row>
    <row r="111" spans="1:34" x14ac:dyDescent="0.2">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2.1786062397796124</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836.72755275999987</v>
      </c>
    </row>
    <row r="112" spans="1:34" x14ac:dyDescent="0.2">
      <c r="A112" s="43">
        <v>45658</v>
      </c>
      <c r="B112" s="50">
        <v>2.6674570243034879</v>
      </c>
      <c r="C112" s="44">
        <v>1.8951358180669509</v>
      </c>
      <c r="D112" s="44">
        <v>7.4</v>
      </c>
      <c r="E112" s="44">
        <v>6.6</v>
      </c>
      <c r="F112" s="45">
        <v>1031.3</v>
      </c>
      <c r="G112" s="45">
        <v>54310</v>
      </c>
      <c r="H112" s="44">
        <v>-1.6657613615788547</v>
      </c>
      <c r="I112" s="45">
        <v>17300</v>
      </c>
      <c r="J112" s="44">
        <v>-0.28818443804035088</v>
      </c>
      <c r="K112" s="50">
        <v>3.2357906584130625</v>
      </c>
      <c r="L112" s="44">
        <v>6.0283381979426842</v>
      </c>
      <c r="M112" s="44">
        <v>4.3360433604336057</v>
      </c>
      <c r="N112" s="44">
        <v>4.2599434905455258</v>
      </c>
      <c r="O112" s="50">
        <v>75.739999999999995</v>
      </c>
      <c r="P112" s="51">
        <v>1.9305000000000001</v>
      </c>
      <c r="Q112" s="44">
        <v>1549.4</v>
      </c>
      <c r="R112" s="44">
        <v>2.295597119425663</v>
      </c>
      <c r="S112" s="50">
        <v>5.45</v>
      </c>
      <c r="T112" s="50">
        <v>3.5</v>
      </c>
      <c r="U112" s="44">
        <v>9.0617260000000002</v>
      </c>
      <c r="V112" s="50">
        <v>3.8519858189390366</v>
      </c>
      <c r="W112" s="51" t="e">
        <v>#N/A</v>
      </c>
      <c r="X112" s="45">
        <v>1629</v>
      </c>
      <c r="Y112" s="45">
        <v>186</v>
      </c>
      <c r="Z112" s="51">
        <v>1449</v>
      </c>
      <c r="AA112" s="51">
        <v>604961</v>
      </c>
      <c r="AB112" s="51">
        <v>0.50034530386740328</v>
      </c>
      <c r="AC112" s="44">
        <v>34.606070703088129</v>
      </c>
      <c r="AD112" s="44">
        <v>8.9781659999999999</v>
      </c>
      <c r="AE112" s="45" t="e">
        <v>#N/A</v>
      </c>
      <c r="AF112" s="45" t="e">
        <v>#N/A</v>
      </c>
      <c r="AG112" s="45">
        <v>22</v>
      </c>
      <c r="AH112" s="134">
        <v>395.16738535999997</v>
      </c>
    </row>
    <row r="113" spans="1:34" x14ac:dyDescent="0.2">
      <c r="A113" s="43">
        <v>45689</v>
      </c>
      <c r="B113" s="50">
        <v>2.8268551236749095</v>
      </c>
      <c r="C113" s="44">
        <v>2.6448362720402852</v>
      </c>
      <c r="D113" s="44">
        <v>7.2</v>
      </c>
      <c r="E113" s="44">
        <v>6.6</v>
      </c>
      <c r="F113" s="45">
        <v>1036.8</v>
      </c>
      <c r="G113" s="45">
        <v>56430</v>
      </c>
      <c r="H113" s="44">
        <v>4.229774658293306</v>
      </c>
      <c r="I113" s="45">
        <v>18000</v>
      </c>
      <c r="J113" s="44">
        <v>5.7579318448883754</v>
      </c>
      <c r="K113" s="50">
        <v>2.6111111111110974</v>
      </c>
      <c r="L113" s="44">
        <v>6.9328653371194315</v>
      </c>
      <c r="M113" s="44">
        <v>4.0431266846361114</v>
      </c>
      <c r="N113" s="44">
        <v>3.67098689450438</v>
      </c>
      <c r="O113" s="50">
        <v>71.53</v>
      </c>
      <c r="P113" s="51">
        <v>2.0714999999999999</v>
      </c>
      <c r="Q113" s="44">
        <v>1553.8</v>
      </c>
      <c r="R113" s="44">
        <v>1.5546623215882072</v>
      </c>
      <c r="S113" s="50">
        <v>5.2</v>
      </c>
      <c r="T113" s="50">
        <v>3.25</v>
      </c>
      <c r="U113" s="44">
        <v>9.014507</v>
      </c>
      <c r="V113" s="50">
        <v>3.8342584782647284</v>
      </c>
      <c r="W113" s="51" t="e">
        <v>#N/A</v>
      </c>
      <c r="X113" s="45">
        <v>2407</v>
      </c>
      <c r="Y113" s="45">
        <v>181</v>
      </c>
      <c r="Z113" s="51">
        <v>1719</v>
      </c>
      <c r="AA113" s="51">
        <v>612434</v>
      </c>
      <c r="AB113" s="51">
        <v>0.60742049469964665</v>
      </c>
      <c r="AC113" s="44">
        <v>30.941908874754901</v>
      </c>
      <c r="AD113" s="44">
        <v>8.6646199999999993</v>
      </c>
      <c r="AE113" s="45" t="e">
        <v>#N/A</v>
      </c>
      <c r="AF113" s="45" t="e">
        <v>#N/A</v>
      </c>
      <c r="AG113" s="45">
        <v>32</v>
      </c>
      <c r="AH113" s="134">
        <v>648.74816740000006</v>
      </c>
    </row>
    <row r="114" spans="1:34" x14ac:dyDescent="0.2">
      <c r="A114" s="43">
        <v>45717</v>
      </c>
      <c r="B114" s="50">
        <v>3.0000000000000027</v>
      </c>
      <c r="C114" s="44">
        <v>2.3153942428034924</v>
      </c>
      <c r="D114" s="44">
        <v>7.7</v>
      </c>
      <c r="E114" s="44">
        <v>6.9</v>
      </c>
      <c r="F114" s="45">
        <v>1023</v>
      </c>
      <c r="G114" s="45" t="e">
        <v>#N/A</v>
      </c>
      <c r="H114" s="44" t="e">
        <v>#N/A</v>
      </c>
      <c r="I114" s="45" t="e">
        <v>#N/A</v>
      </c>
      <c r="J114" s="44" t="e">
        <v>#N/A</v>
      </c>
      <c r="K114" s="50">
        <v>2.433628318584069</v>
      </c>
      <c r="L114" s="44" t="e">
        <v>#N/A</v>
      </c>
      <c r="M114" s="44">
        <v>3.7135278514588865</v>
      </c>
      <c r="N114" s="44">
        <v>3.768178236263342</v>
      </c>
      <c r="O114" s="50">
        <v>68.239999999999995</v>
      </c>
      <c r="P114" s="51">
        <v>1.9519</v>
      </c>
      <c r="Q114" s="44">
        <v>1558.2</v>
      </c>
      <c r="R114" s="44" t="e">
        <v>#N/A</v>
      </c>
      <c r="S114" s="50">
        <v>4.95</v>
      </c>
      <c r="T114" s="50">
        <v>3</v>
      </c>
      <c r="U114" s="44" t="e">
        <v>#N/A</v>
      </c>
      <c r="V114" s="50" t="e">
        <v>#N/A</v>
      </c>
      <c r="W114" s="51" t="e">
        <v>#N/A</v>
      </c>
      <c r="X114" s="45">
        <v>2235</v>
      </c>
      <c r="Y114" s="45">
        <v>238</v>
      </c>
      <c r="Z114" s="51">
        <v>2157</v>
      </c>
      <c r="AA114" s="51">
        <v>639698</v>
      </c>
      <c r="AB114" s="51">
        <v>0.53670067180890768</v>
      </c>
      <c r="AC114" s="44">
        <v>31.845560708064856</v>
      </c>
      <c r="AD114" s="44">
        <v>8.4300580000000007</v>
      </c>
      <c r="AE114" s="45" t="e">
        <v>#N/A</v>
      </c>
      <c r="AF114" s="45" t="e">
        <v>#N/A</v>
      </c>
      <c r="AG114" s="45">
        <v>20</v>
      </c>
      <c r="AH114" s="134">
        <v>682.21964234000006</v>
      </c>
    </row>
    <row r="115" spans="1:34" x14ac:dyDescent="0.2">
      <c r="A115" s="43">
        <v>45748</v>
      </c>
      <c r="B115" s="50">
        <v>1.574344023323615</v>
      </c>
      <c r="C115" s="44">
        <v>1.7434620174346271</v>
      </c>
      <c r="D115" s="44">
        <v>7.8</v>
      </c>
      <c r="E115" s="44">
        <v>6.9</v>
      </c>
      <c r="F115" s="45">
        <v>1021.6</v>
      </c>
      <c r="G115" s="45" t="e">
        <v>#N/A</v>
      </c>
      <c r="H115" s="44" t="e">
        <v>#N/A</v>
      </c>
      <c r="I115" s="45" t="e">
        <v>#N/A</v>
      </c>
      <c r="J115" s="44" t="e">
        <v>#N/A</v>
      </c>
      <c r="K115" s="50">
        <v>0.13642564802183177</v>
      </c>
      <c r="L115" s="44" t="e">
        <v>#N/A</v>
      </c>
      <c r="M115" s="44">
        <v>2.3498694516971508</v>
      </c>
      <c r="N115" s="44">
        <v>1.8066783831282907</v>
      </c>
      <c r="O115" s="50">
        <v>63.54</v>
      </c>
      <c r="P115" s="51">
        <v>2.1023000000000001</v>
      </c>
      <c r="Q115" s="44">
        <v>1562.6</v>
      </c>
      <c r="R115" s="44" t="e">
        <v>#N/A</v>
      </c>
      <c r="S115" s="50">
        <v>4.95</v>
      </c>
      <c r="T115" s="50">
        <v>3</v>
      </c>
      <c r="U115" s="44" t="e">
        <v>#N/A</v>
      </c>
      <c r="V115" s="50" t="e">
        <v>#N/A</v>
      </c>
      <c r="W115" s="51" t="e">
        <v>#N/A</v>
      </c>
      <c r="X115" s="45">
        <v>3102</v>
      </c>
      <c r="Y115" s="45" t="e">
        <v>#N/A</v>
      </c>
      <c r="Z115" s="51">
        <v>2236</v>
      </c>
      <c r="AA115" s="51">
        <v>646743</v>
      </c>
      <c r="AB115" s="51">
        <v>0.55373947498761766</v>
      </c>
      <c r="AC115" s="44" t="e">
        <v>#N/A</v>
      </c>
      <c r="AD115" s="44" t="e">
        <v>#N/A</v>
      </c>
      <c r="AE115" s="45" t="e">
        <v>#N/A</v>
      </c>
      <c r="AF115" s="45" t="e">
        <v>#N/A</v>
      </c>
      <c r="AG115" s="45" t="e">
        <v>#N/A</v>
      </c>
      <c r="AH115" s="134">
        <v>741.37763264</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2025-05-20T18:09:42Z</dcterms:modified>
</cp:coreProperties>
</file>