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2DFA0DEB-75D4-4DE4-99F8-98D1B61FDE72}" xr6:coauthVersionLast="45" xr6:coauthVersionMax="45" xr10:uidLastSave="{00000000-0000-0000-0000-000000000000}"/>
  <workbookProtection workbookAlgorithmName="SHA-512" workbookHashValue="cI2WYrnqrdw/vSPsFEH1f8USy0k6I0MaTE5zd0dt3Q0pOszmEI06ihHv8dWpOImDXLadYOCQfeQcDMIVYkk6FA==" workbookSaltValue="/Udeqq5/KY15Bfpvo1ZqjA==" workbookSpinCount="100000" lockStructure="1"/>
  <bookViews>
    <workbookView xWindow="1275" yWindow="-120" windowWidth="22845" windowHeight="1206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dXdata!$A$16:$AH$65</definedName>
    <definedName name="DATA" localSheetId="3">'dXdata - Annual'!$F$12:$I$46</definedName>
    <definedName name="DATA" localSheetId="2">'dXdata - Monthly'!$F$12:$BC$46</definedName>
    <definedName name="DATES" localSheetId="5">dXdata!$A$16:$A$65</definedName>
    <definedName name="DATES" localSheetId="3">'dXdata - Annual'!$F$12:$I$12</definedName>
    <definedName name="DATES" localSheetId="2">'dXdata - Monthly'!$F$12:$BC$12</definedName>
    <definedName name="IDS" localSheetId="5">dXdata!$B$7:$AH$7</definedName>
    <definedName name="IDS" localSheetId="3">'dXdata - Annual'!$B$7:$AH$7</definedName>
    <definedName name="IDS" localSheetId="2">'dXdata - Monthly'!$B$7:$AH$7</definedName>
    <definedName name="OBS" localSheetId="5">dXdata!$B$16:$AH$65</definedName>
    <definedName name="OBS" localSheetId="3">'dXdata - Annual'!$F$13:$I$46</definedName>
    <definedName name="OBS" localSheetId="2">'dXdata - Monthly'!$F$13:$BC$46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T14" i="1"/>
  <c r="AS15" i="1"/>
  <c r="AT15" i="1"/>
  <c r="AS5" i="1"/>
  <c r="AT5" i="1"/>
  <c r="AS6" i="1"/>
  <c r="AT6" i="1"/>
  <c r="AS7" i="1"/>
  <c r="AT7" i="1"/>
  <c r="AS8" i="1"/>
  <c r="AT8" i="1"/>
  <c r="AS9" i="1"/>
  <c r="AT9" i="1"/>
  <c r="AS10" i="1"/>
  <c r="AT10" i="1"/>
  <c r="AS11" i="1"/>
  <c r="AT11" i="1"/>
  <c r="AS12" i="1"/>
  <c r="AT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<sst xmlns="http://schemas.openxmlformats.org/spreadsheetml/2006/main" count="649" uniqueCount="256">
  <si>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</si>
  <si>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</si>
  <si>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</si>
  <si>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</si>
  <si>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</si>
  <si>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</si>
  <si>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</si>
  <si>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</si>
  <si>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</si>
  <si>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</si>
  <si>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</si>
  <si>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</si>
  <si>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</si>
  <si>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</si>
  <si>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</si>
  <si>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</si>
  <si>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</si>
  <si>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</si>
  <si>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</si>
  <si>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</si>
  <si>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</si>
  <si>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</si>
  <si>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</si>
  <si>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</si>
  <si>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</si>
  <si>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</si>
  <si>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</si>
  <si>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</si>
  <si>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</si>
  <si>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</si>
  <si>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</si>
  <si>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</si>
  <si>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</si>
  <si>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</si>
  <si>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</si>
  <si>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</si>
  <si>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</si>
  <si>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</si>
  <si>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</si>
  <si>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</si>
  <si>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</si>
  <si>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</si>
  <si>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</si>
  <si>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</si>
  <si>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</si>
  <si>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</si>
  <si>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</si>
  <si>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</si>
  <si>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</si>
  <si>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</si>
  <si>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</si>
  <si>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</si>
  <si>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</si>
  <si>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</si>
  <si>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</si>
  <si>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</si>
  <si>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</si>
  <si>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</si>
  <si>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</si>
  <si>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</si>
  <si>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</si>
  <si>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</si>
  <si>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</si>
  <si>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</si>
  <si>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</si>
  <si>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</si>
  <si>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</si>
  <si>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</si>
  <si>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</si>
  <si>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</si>
  <si>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</si>
  <si>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</si>
  <si>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</si>
  <si>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</si>
  <si>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</si>
  <si>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</si>
  <si>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</si>
  <si>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</si>
  <si>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</si>
  <si>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</si>
  <si>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</si>
  <si>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</si>
  <si>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</si>
  <si>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</si>
  <si>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</si>
  <si>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</si>
  <si>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</si>
  <si>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</si>
  <si>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</si>
  <si>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</si>
  <si>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</si>
  <si>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</si>
  <si>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</si>
  <si>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</si>
  <si>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</si>
  <si>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</si>
  <si>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</si>
  <si>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</si>
  <si>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</si>
  <si>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</si>
  <si>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</si>
  <si>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</si>
  <si>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</si>
  <si>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</si>
  <si>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</si>
  <si>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</si>
  <si>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</si>
  <si>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</si>
  <si>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</si>
  <si>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</si>
  <si>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</si>
  <si>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</si>
  <si>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</si>
  <si>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</si>
  <si>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</si>
  <si>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</si>
  <si>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</si>
  <si>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</si>
  <si>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</si>
  <si>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</si>
  <si>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</si>
  <si>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</si>
  <si>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</si>
  <si>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</si>
  <si>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</si>
  <si>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</si>
  <si>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</si>
  <si>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</si>
  <si>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</si>
  <si>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</si>
  <si>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</si>
  <si>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</si>
  <si>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</si>
  <si>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</si>
  <si>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</si>
  <si>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</si>
  <si>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</si>
  <si>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</si>
  <si>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</si>
  <si>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</si>
  <si>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</si>
  <si>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</si>
  <si>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</si>
  <si>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</si>
  <si>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</si>
  <si>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</si>
  <si>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</si>
  <si>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</si>
  <si>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</si>
  <si>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</si>
  <si>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</si>
  <si>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</si>
  <si>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</si>
  <si>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</si>
  <si>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</si>
  <si>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</si>
  <si>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</si>
  <si>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</si>
  <si>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</si>
  <si>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</si>
  <si>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</si>
  <si>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</si>
  <si>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</si>
  <si>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</si>
  <si>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</si>
  <si>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</si>
  <si>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</si>
  <si>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</si>
  <si>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</si>
  <si>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</si>
  <si>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</si>
  <si>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</si>
  <si>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</si>
  <si>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</si>
  <si>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</si>
  <si>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</si>
  <si>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</si>
  <si>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</si>
  <si>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</si>
  <si>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</si>
  <si>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</si>
  <si>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</si>
  <si>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</si>
  <si>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</si>
  <si>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</si>
  <si>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</si>
  <si>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</si>
  <si>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</si>
  <si>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</si>
  <si>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</si>
  <si>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</si>
  <si>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</si>
  <si>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</si>
  <si>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</si>
  <si>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</si>
  <si>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</si>
  <si>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</si>
  <si>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</si>
  <si>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</si>
  <si>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</si>
  <si>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</si>
  <si>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</si>
  <si>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</si>
  <si>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</si>
  <si>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</si>
  <si>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</si>
  <si>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</si>
  <si>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</si>
  <si>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</si>
  <si>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</si>
  <si>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</si>
  <si>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</si>
  <si>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</si>
  <si>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</si>
  <si>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</si>
  <si>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</si>
  <si>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</si>
  <si>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</si>
  <si>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</si>
  <si>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</si>
  <si>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</si>
  <si>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</si>
  <si>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</si>
  <si>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</si>
  <si>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</si>
  <si>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</si>
  <si>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</si>
  <si>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</si>
  <si>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</si>
  <si>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</si>
  <si>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</si>
  <si>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</si>
  <si>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</si>
  <si>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</si>
  <si>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</si>
  <si>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</si>
  <si>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</si>
  <si>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</si>
  <si>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</si>
  <si>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</si>
  <si>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</si>
  <si>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</si>
  <si>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</si>
  <si>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</si>
  <si>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Unemployment Rate - Canada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</si>
  <si>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</si>
  <si>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</si>
  <si>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</si>
  <si>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</si>
  <si>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</si>
  <si>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</si>
  <si>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</si>
  <si>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</si>
  <si>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</si>
  <si>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February 2021</t>
  </si>
  <si>
    <t>Updated by Corporate Economics on March 17,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</si>
</sst>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99">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6" borderId="20"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40" fillId="10" borderId="0" xfId="0" applyNumberFormat="1" applyFont="1" applyFill="1" applyBorder="1" applyAlignment="1">
      <alignment horizontal="right" vertical="center"/>
    </xf>
    <xf numFmtId="165" fontId="40"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6" borderId="16"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0" fontId="30" fillId="6" borderId="8" xfId="2" applyNumberFormat="1" applyFont="1" applyFill="1" applyBorder="1" applyAlignment="1">
      <alignment horizontal="right" vertical="center"/>
    </xf>
    <xf numFmtId="0" fontId="30" fillId="6"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1"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167" fontId="30" fillId="6" borderId="22"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7" fillId="6" borderId="0" xfId="0" applyFont="1" applyFill="1" applyAlignment="1">
      <alignment horizontal="left" vertical="center" wrapText="1"/>
    </xf>
    <xf numFmtId="167" fontId="30" fillId="6" borderId="21" xfId="2"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0" fontId="30" fillId="6"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65" fontId="30" fillId="6"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2" fontId="30" fillId="6" borderId="21" xfId="2" applyNumberFormat="1" applyFont="1" applyFill="1" applyBorder="1" applyAlignment="1">
      <alignment horizontal="right" vertical="center"/>
    </xf>
    <xf numFmtId="2" fontId="30" fillId="10" borderId="22" xfId="2" applyNumberFormat="1" applyFont="1" applyFill="1" applyBorder="1" applyAlignment="1">
      <alignment horizontal="right" vertical="center"/>
    </xf>
    <xf numFmtId="0" fontId="30" fillId="6" borderId="9" xfId="0" applyFont="1" applyFill="1" applyBorder="1" applyAlignment="1">
      <alignment horizontal="right" vertical="center"/>
    </xf>
    <xf numFmtId="3" fontId="40" fillId="10" borderId="8" xfId="0" applyNumberFormat="1" applyFont="1" applyFill="1" applyBorder="1" applyAlignment="1">
      <alignment horizontal="right" vertical="center"/>
    </xf>
    <xf numFmtId="3" fontId="40" fillId="10" borderId="9" xfId="0" applyNumberFormat="1" applyFont="1" applyFill="1" applyBorder="1" applyAlignment="1">
      <alignment horizontal="right" vertical="center"/>
    </xf>
    <xf numFmtId="165" fontId="40" fillId="6" borderId="8" xfId="3" applyNumberFormat="1" applyFont="1" applyFill="1" applyBorder="1" applyAlignment="1">
      <alignment horizontal="right" vertical="center"/>
    </xf>
    <xf numFmtId="165" fontId="40" fillId="6" borderId="9" xfId="3" applyNumberFormat="1" applyFont="1" applyFill="1" applyBorder="1" applyAlignment="1">
      <alignment horizontal="right" vertical="center"/>
    </xf>
    <xf numFmtId="3" fontId="30" fillId="10" borderId="22" xfId="1" applyNumberFormat="1" applyFont="1" applyFill="1" applyBorder="1" applyAlignment="1">
      <alignment horizontal="right" vertical="center"/>
    </xf>
    <xf numFmtId="0" fontId="42"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37" fillId="6" borderId="0" xfId="0" applyFont="1" applyFill="1" applyAlignment="1">
      <alignment horizontal="left" vertical="center" wrapText="1"/>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O1869"/>
  <sheetViews>
    <sheetView showGridLines="0" showRowColHeaders="0" tabSelected="1" topLeftCell="E1" zoomScale="85" zoomScaleNormal="85" workbookViewId="0">
      <selection activeCell="AT1" sqref="AT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8" customWidth="1"/>
    <col min="9" max="32" width="7.85546875" style="138" hidden="1" customWidth="1"/>
    <col min="33" max="46" width="7.85546875" style="138" customWidth="1"/>
    <col min="47" max="47" width="9.140625" style="12" customWidth="1"/>
    <col min="48" max="13636" width="0" style="5" hidden="1"/>
    <col min="13637" max="13639" width="0" style="4" hidden="1"/>
    <col min="13640" max="16384" width="9.140625" style="4" hidden="1"/>
  </cols>
  <sheetData>
    <row r="1" spans="1:13636" ht="27" customHeight="1" x14ac:dyDescent="0.3">
      <c r="E1" s="224" t="s">
        <v>254</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row>
    <row r="2" spans="1:13636"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94" t="s">
        <v>255</v>
      </c>
    </row>
    <row r="3" spans="1:13636" s="10" customFormat="1" ht="23.25" thickBot="1" x14ac:dyDescent="0.3">
      <c r="A3" s="6"/>
      <c r="B3" s="7" t="s">
        <v>1</v>
      </c>
      <c r="C3" s="8" t="s">
        <v>2</v>
      </c>
      <c r="D3" s="9" t="s">
        <v>3</v>
      </c>
      <c r="E3" s="64" t="s">
        <v>4</v>
      </c>
      <c r="F3" s="225">
        <v>2018</v>
      </c>
      <c r="G3" s="189">
        <v>2019</v>
      </c>
      <c r="H3" s="190">
        <v>2020</v>
      </c>
      <c r="I3" s="191">
        <v>42736</v>
      </c>
      <c r="J3" s="192">
        <v>42767</v>
      </c>
      <c r="K3" s="192">
        <v>42795</v>
      </c>
      <c r="L3" s="192">
        <v>42826</v>
      </c>
      <c r="M3" s="192">
        <v>42856</v>
      </c>
      <c r="N3" s="192">
        <v>42887</v>
      </c>
      <c r="O3" s="192">
        <v>42917</v>
      </c>
      <c r="P3" s="192">
        <v>42948</v>
      </c>
      <c r="Q3" s="192">
        <v>42979</v>
      </c>
      <c r="R3" s="192">
        <v>43009</v>
      </c>
      <c r="S3" s="192">
        <v>43040</v>
      </c>
      <c r="T3" s="193">
        <v>43070</v>
      </c>
      <c r="U3" s="191">
        <v>43101</v>
      </c>
      <c r="V3" s="192">
        <v>43132</v>
      </c>
      <c r="W3" s="192">
        <v>43160</v>
      </c>
      <c r="X3" s="192">
        <v>43191</v>
      </c>
      <c r="Y3" s="192">
        <v>43221</v>
      </c>
      <c r="Z3" s="192">
        <v>43252</v>
      </c>
      <c r="AA3" s="192">
        <v>43282</v>
      </c>
      <c r="AB3" s="192">
        <v>43313</v>
      </c>
      <c r="AC3" s="192">
        <v>43344</v>
      </c>
      <c r="AD3" s="192">
        <v>43374</v>
      </c>
      <c r="AE3" s="192">
        <v>43405</v>
      </c>
      <c r="AF3" s="192">
        <v>43435</v>
      </c>
      <c r="AG3" s="191">
        <v>43831</v>
      </c>
      <c r="AH3" s="192">
        <v>43862</v>
      </c>
      <c r="AI3" s="192">
        <v>43891</v>
      </c>
      <c r="AJ3" s="192">
        <v>43922</v>
      </c>
      <c r="AK3" s="192">
        <v>43952</v>
      </c>
      <c r="AL3" s="192">
        <v>43983</v>
      </c>
      <c r="AM3" s="192">
        <v>44013</v>
      </c>
      <c r="AN3" s="192">
        <v>44044</v>
      </c>
      <c r="AO3" s="192">
        <v>44075</v>
      </c>
      <c r="AP3" s="192">
        <v>44105</v>
      </c>
      <c r="AQ3" s="192">
        <v>44136</v>
      </c>
      <c r="AR3" s="192">
        <v>44166</v>
      </c>
      <c r="AS3" s="191">
        <v>44197</v>
      </c>
      <c r="AT3" s="193">
        <v>44228</v>
      </c>
      <c r="AU3" s="6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row>
    <row r="4" spans="1:13636" s="71" customFormat="1" ht="13.5" customHeight="1" thickBot="1" x14ac:dyDescent="0.25">
      <c r="A4" s="65"/>
      <c r="B4" s="66" t="s">
        <v>5</v>
      </c>
      <c r="C4" s="67"/>
      <c r="D4" s="68"/>
      <c r="E4" s="284" t="s">
        <v>5</v>
      </c>
      <c r="F4" s="285"/>
      <c r="G4" s="285"/>
      <c r="H4" s="285"/>
      <c r="I4" s="285"/>
      <c r="J4" s="285"/>
      <c r="K4" s="285"/>
      <c r="L4" s="285"/>
      <c r="M4" s="285"/>
      <c r="N4" s="285"/>
      <c r="O4" s="285"/>
      <c r="P4" s="285"/>
      <c r="Q4" s="285"/>
      <c r="R4" s="285"/>
      <c r="S4" s="285"/>
      <c r="T4" s="285"/>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7"/>
      <c r="AU4" s="69"/>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row>
    <row r="5" spans="1:13636" s="69" customFormat="1" ht="16.5" customHeight="1" x14ac:dyDescent="0.2">
      <c r="A5" s="139">
        <v>1</v>
      </c>
      <c r="B5" s="140" t="s">
        <v>6</v>
      </c>
      <c r="C5" s="141" t="s">
        <v>7</v>
      </c>
      <c r="D5" s="142"/>
      <c r="E5" s="153" t="s">
        <v>243</v>
      </c>
      <c r="F5" s="157">
        <f>'dXdata - Annual'!G16/100</f>
        <v>7.5999999999999998E-2</v>
      </c>
      <c r="G5" s="157">
        <f>'dXdata - Annual'!H16/100</f>
        <v>7.0999999999999994E-2</v>
      </c>
      <c r="H5" s="157">
        <f>'dXdata - Annual'!I16/100</f>
        <v>0.11599999999999999</v>
      </c>
      <c r="I5" s="144">
        <f>'dXdata - Monthly'!F16/100</f>
        <v>9.5000000000000001E-2</v>
      </c>
      <c r="J5" s="145">
        <f>'dXdata - Monthly'!G16/100</f>
        <v>9.0999999999999998E-2</v>
      </c>
      <c r="K5" s="145">
        <f>'dXdata - Monthly'!H16/100</f>
        <v>9.0999999999999998E-2</v>
      </c>
      <c r="L5" s="145">
        <f>'dXdata - Monthly'!I16/100</f>
        <v>9.0999999999999998E-2</v>
      </c>
      <c r="M5" s="145">
        <f>'dXdata - Monthly'!J16/100</f>
        <v>9.1999999999999998E-2</v>
      </c>
      <c r="N5" s="145">
        <f>'dXdata - Monthly'!K16/100</f>
        <v>8.5999999999999993E-2</v>
      </c>
      <c r="O5" s="145">
        <f>'dXdata - Monthly'!L16/100</f>
        <v>8.4000000000000005E-2</v>
      </c>
      <c r="P5" s="145">
        <f>'dXdata - Monthly'!M16/100</f>
        <v>8.6999999999999994E-2</v>
      </c>
      <c r="Q5" s="145">
        <f>'dXdata - Monthly'!N16/100</f>
        <v>8.8000000000000009E-2</v>
      </c>
      <c r="R5" s="145">
        <f>'dXdata - Monthly'!O16/100</f>
        <v>8.4000000000000005E-2</v>
      </c>
      <c r="S5" s="145">
        <f>'dXdata - Monthly'!P16/100</f>
        <v>7.4999999999999997E-2</v>
      </c>
      <c r="T5" s="145">
        <f>'dXdata - Monthly'!Q16/100</f>
        <v>7.2999999999999995E-2</v>
      </c>
      <c r="U5" s="144">
        <f>'dXdata - Monthly'!R16/100</f>
        <v>7.4999999999999997E-2</v>
      </c>
      <c r="V5" s="145">
        <f>'dXdata - Monthly'!S16/100</f>
        <v>7.6999999999999999E-2</v>
      </c>
      <c r="W5" s="145">
        <f>'dXdata - Monthly'!T16/100</f>
        <v>0.08</v>
      </c>
      <c r="X5" s="145">
        <f>'dXdata - Monthly'!U16/100</f>
        <v>7.5999999999999998E-2</v>
      </c>
      <c r="Y5" s="145">
        <f>'dXdata - Monthly'!V16/100</f>
        <v>7.400000000000001E-2</v>
      </c>
      <c r="Z5" s="145">
        <f>'dXdata - Monthly'!W16/100</f>
        <v>7.0999999999999994E-2</v>
      </c>
      <c r="AA5" s="145">
        <f>'dXdata - Monthly'!X16/100</f>
        <v>7.5999999999999998E-2</v>
      </c>
      <c r="AB5" s="145">
        <f>'dXdata - Monthly'!Y16/100</f>
        <v>8.1000000000000003E-2</v>
      </c>
      <c r="AC5" s="145">
        <f>'dXdata - Monthly'!Z16/100</f>
        <v>8.3000000000000004E-2</v>
      </c>
      <c r="AD5" s="145">
        <f>'dXdata - Monthly'!AA16/100</f>
        <v>8.3000000000000004E-2</v>
      </c>
      <c r="AE5" s="145">
        <f>'dXdata - Monthly'!AB16/100</f>
        <v>7.5999999999999998E-2</v>
      </c>
      <c r="AF5" s="145">
        <f>'dXdata - Monthly'!AC16/100</f>
        <v>7.0000000000000007E-2</v>
      </c>
      <c r="AG5" s="144">
        <f>'dXdata - Monthly'!AP16/100</f>
        <v>7.0000000000000007E-2</v>
      </c>
      <c r="AH5" s="145">
        <f>'dXdata - Monthly'!AQ16/100</f>
        <v>7.2999999999999995E-2</v>
      </c>
      <c r="AI5" s="145">
        <f>'dXdata - Monthly'!AR16/100</f>
        <v>8.900000000000001E-2</v>
      </c>
      <c r="AJ5" s="145">
        <f>'dXdata - Monthly'!AS16/100</f>
        <v>0.11</v>
      </c>
      <c r="AK5" s="145">
        <f>'dXdata - Monthly'!AT16/100</f>
        <v>0.13400000000000001</v>
      </c>
      <c r="AL5" s="145">
        <f>'dXdata - Monthly'!AU16/100</f>
        <v>0.151</v>
      </c>
      <c r="AM5" s="145">
        <f>'dXdata - Monthly'!AV16/100</f>
        <v>0.14899999999999999</v>
      </c>
      <c r="AN5" s="145">
        <f>'dXdata - Monthly'!AW16/100</f>
        <v>0.14300000000000002</v>
      </c>
      <c r="AO5" s="145">
        <f>'dXdata - Monthly'!AX16/100</f>
        <v>0.127</v>
      </c>
      <c r="AP5" s="145">
        <f>'dXdata - Monthly'!AY16/100</f>
        <v>0.114</v>
      </c>
      <c r="AQ5" s="145">
        <f>'dXdata - Monthly'!AZ16/100</f>
        <v>0.105</v>
      </c>
      <c r="AR5" s="145">
        <f>'dXdata - Monthly'!BA16/100</f>
        <v>0.10199999999999999</v>
      </c>
      <c r="AS5" s="144">
        <f>'dXdata - Monthly'!BB16/100</f>
        <v>0.10300000000000001</v>
      </c>
      <c r="AT5" s="267">
        <f>'dXdata - Monthly'!BC16/100</f>
        <v>0.105</v>
      </c>
    </row>
    <row r="6" spans="1:13636" s="77" customFormat="1" ht="16.5" customHeight="1" x14ac:dyDescent="0.2">
      <c r="A6" s="73">
        <v>2</v>
      </c>
      <c r="B6" s="74" t="s">
        <v>8</v>
      </c>
      <c r="C6" s="75" t="s">
        <v>9</v>
      </c>
      <c r="D6" s="76"/>
      <c r="E6" s="91" t="s">
        <v>244</v>
      </c>
      <c r="F6" s="117">
        <f>'dXdata - Annual'!G17/100</f>
        <v>5.7999999999999996E-2</v>
      </c>
      <c r="G6" s="117">
        <f>'dXdata - Annual'!H17/100</f>
        <v>5.7000000000000002E-2</v>
      </c>
      <c r="H6" s="117">
        <f>'dXdata - Annual'!I17/100</f>
        <v>9.5000000000000001E-2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270">
        <f>'dXdata - Monthly'!BC17/100</f>
        <v>8.8000000000000009E-2</v>
      </c>
      <c r="AU6" s="69"/>
    </row>
    <row r="7" spans="1:13636" s="69" customFormat="1" ht="16.5" customHeight="1" x14ac:dyDescent="0.2">
      <c r="A7" s="139">
        <v>3</v>
      </c>
      <c r="B7" s="140" t="s">
        <v>10</v>
      </c>
      <c r="C7" s="141" t="s">
        <v>11</v>
      </c>
      <c r="D7" s="142"/>
      <c r="E7" s="155" t="s">
        <v>245</v>
      </c>
      <c r="F7" s="146">
        <f>'dXdata - Annual'!G18</f>
        <v>892.5</v>
      </c>
      <c r="G7" s="146">
        <f>'dXdata - Annual'!H18</f>
        <v>919</v>
      </c>
      <c r="H7" s="146">
        <f>'dXdata - Annual'!I18</f>
        <v>868.4</v>
      </c>
      <c r="I7" s="147">
        <f>'dXdata - Monthly'!F18</f>
        <v>840.2</v>
      </c>
      <c r="J7" s="148">
        <f>'dXdata - Monthly'!G18</f>
        <v>838.6</v>
      </c>
      <c r="K7" s="148">
        <f>'dXdata - Monthly'!H18</f>
        <v>836</v>
      </c>
      <c r="L7" s="148">
        <f>'dXdata - Monthly'!I18</f>
        <v>838.9</v>
      </c>
      <c r="M7" s="148">
        <f>'dXdata - Monthly'!J18</f>
        <v>848.2</v>
      </c>
      <c r="N7" s="148">
        <f>'dXdata - Monthly'!K18</f>
        <v>859.1</v>
      </c>
      <c r="O7" s="148">
        <f>'dXdata - Monthly'!L18</f>
        <v>867.1</v>
      </c>
      <c r="P7" s="148">
        <f>'dXdata - Monthly'!M18</f>
        <v>864.4</v>
      </c>
      <c r="Q7" s="148">
        <f>'dXdata - Monthly'!N18</f>
        <v>856.7</v>
      </c>
      <c r="R7" s="148">
        <f>'dXdata - Monthly'!O18</f>
        <v>848.7</v>
      </c>
      <c r="S7" s="148">
        <f>'dXdata - Monthly'!P18</f>
        <v>845.9</v>
      </c>
      <c r="T7" s="148">
        <f>'dXdata - Monthly'!Q18</f>
        <v>852.9</v>
      </c>
      <c r="U7" s="147">
        <f>'dXdata - Monthly'!R18</f>
        <v>857.2</v>
      </c>
      <c r="V7" s="148">
        <f>'dXdata - Monthly'!S18</f>
        <v>859.9</v>
      </c>
      <c r="W7" s="148">
        <f>'dXdata - Monthly'!T18</f>
        <v>854.8</v>
      </c>
      <c r="X7" s="148">
        <f>'dXdata - Monthly'!U18</f>
        <v>856.4</v>
      </c>
      <c r="Y7" s="148">
        <f>'dXdata - Monthly'!V18</f>
        <v>859</v>
      </c>
      <c r="Z7" s="148">
        <f>'dXdata - Monthly'!W18</f>
        <v>860</v>
      </c>
      <c r="AA7" s="148">
        <f>'dXdata - Monthly'!X18</f>
        <v>856.1</v>
      </c>
      <c r="AB7" s="148">
        <f>'dXdata - Monthly'!Y18</f>
        <v>853.3</v>
      </c>
      <c r="AC7" s="148">
        <f>'dXdata - Monthly'!Z18</f>
        <v>853.8</v>
      </c>
      <c r="AD7" s="148">
        <f>'dXdata - Monthly'!AA18</f>
        <v>853.6</v>
      </c>
      <c r="AE7" s="148">
        <f>'dXdata - Monthly'!AB18</f>
        <v>857.1</v>
      </c>
      <c r="AF7" s="148">
        <f>'dXdata - Monthly'!AC18</f>
        <v>858.9</v>
      </c>
      <c r="AG7" s="147">
        <f>'dXdata - Monthly'!AP18</f>
        <v>871.3</v>
      </c>
      <c r="AH7" s="148">
        <f>'dXdata - Monthly'!AQ18</f>
        <v>861.1</v>
      </c>
      <c r="AI7" s="148">
        <f>'dXdata - Monthly'!AR18</f>
        <v>841.7</v>
      </c>
      <c r="AJ7" s="148">
        <f>'dXdata - Monthly'!AS18</f>
        <v>803.3</v>
      </c>
      <c r="AK7" s="148">
        <f>'dXdata - Monthly'!AT18</f>
        <v>777.6</v>
      </c>
      <c r="AL7" s="148">
        <f>'dXdata - Monthly'!AU18</f>
        <v>774.5</v>
      </c>
      <c r="AM7" s="148">
        <f>'dXdata - Monthly'!AV18</f>
        <v>806.5</v>
      </c>
      <c r="AN7" s="148">
        <f>'dXdata - Monthly'!AW18</f>
        <v>828.7</v>
      </c>
      <c r="AO7" s="148">
        <f>'dXdata - Monthly'!AX18</f>
        <v>850.4</v>
      </c>
      <c r="AP7" s="148">
        <f>'dXdata - Monthly'!AY18</f>
        <v>864.5</v>
      </c>
      <c r="AQ7" s="148">
        <f>'dXdata - Monthly'!AZ18</f>
        <v>874.3</v>
      </c>
      <c r="AR7" s="148">
        <f>'dXdata - Monthly'!BA18</f>
        <v>869.4</v>
      </c>
      <c r="AS7" s="147">
        <f>'dXdata - Monthly'!BB18</f>
        <v>856.4</v>
      </c>
      <c r="AT7" s="275">
        <f>'dXdata - Monthly'!BC18</f>
        <v>843.8</v>
      </c>
    </row>
    <row r="8" spans="1:13636" s="81" customFormat="1" ht="31.5" customHeight="1" x14ac:dyDescent="0.2">
      <c r="A8" s="73">
        <v>4</v>
      </c>
      <c r="B8" s="78" t="s">
        <v>12</v>
      </c>
      <c r="C8" s="78" t="s">
        <v>13</v>
      </c>
      <c r="D8" s="79"/>
      <c r="E8" s="91" t="s">
        <v>246</v>
      </c>
      <c r="F8" s="120">
        <f>'dXdata - Annual'!G19</f>
        <v>54105</v>
      </c>
      <c r="G8" s="120">
        <f>'dXdata - Annual'!H19</f>
        <v>50613.333333333336</v>
      </c>
      <c r="H8" s="120">
        <f>'dXdata - Annual'!I19</f>
        <v>83125</v>
      </c>
      <c r="I8" s="120">
        <f>'dXdata - Monthly'!F19</f>
        <v>87100</v>
      </c>
      <c r="J8" s="121">
        <f>'dXdata - Monthly'!G19</f>
        <v>82560</v>
      </c>
      <c r="K8" s="121">
        <f>'dXdata - Monthly'!H19</f>
        <v>80470</v>
      </c>
      <c r="L8" s="121">
        <f>'dXdata - Monthly'!I19</f>
        <v>77680</v>
      </c>
      <c r="M8" s="121">
        <f>'dXdata - Monthly'!J19</f>
        <v>73250</v>
      </c>
      <c r="N8" s="121">
        <f>'dXdata - Monthly'!K19</f>
        <v>71900</v>
      </c>
      <c r="O8" s="121">
        <f>'dXdata - Monthly'!L19</f>
        <v>67000</v>
      </c>
      <c r="P8" s="121">
        <f>'dXdata - Monthly'!M19</f>
        <v>68100</v>
      </c>
      <c r="Q8" s="121">
        <f>'dXdata - Monthly'!N19</f>
        <v>66830</v>
      </c>
      <c r="R8" s="121">
        <f>'dXdata - Monthly'!O19</f>
        <v>65060</v>
      </c>
      <c r="S8" s="121">
        <f>'dXdata - Monthly'!P19</f>
        <v>65990</v>
      </c>
      <c r="T8" s="121">
        <f>'dXdata - Monthly'!Q19</f>
        <v>64200</v>
      </c>
      <c r="U8" s="120">
        <f>'dXdata - Monthly'!R19</f>
        <v>63170</v>
      </c>
      <c r="V8" s="121">
        <f>'dXdata - Monthly'!S19</f>
        <v>61200</v>
      </c>
      <c r="W8" s="121">
        <f>'dXdata - Monthly'!T19</f>
        <v>58680</v>
      </c>
      <c r="X8" s="121">
        <f>'dXdata - Monthly'!U19</f>
        <v>57100</v>
      </c>
      <c r="Y8" s="121">
        <f>'dXdata - Monthly'!V19</f>
        <v>53210</v>
      </c>
      <c r="Z8" s="121">
        <f>'dXdata - Monthly'!W19</f>
        <v>53580</v>
      </c>
      <c r="AA8" s="121">
        <f>'dXdata - Monthly'!X19</f>
        <v>53180</v>
      </c>
      <c r="AB8" s="121">
        <f>'dXdata - Monthly'!Y19</f>
        <v>52390</v>
      </c>
      <c r="AC8" s="121">
        <f>'dXdata - Monthly'!Z19</f>
        <v>49020</v>
      </c>
      <c r="AD8" s="121">
        <f>'dXdata - Monthly'!AA19</f>
        <v>49030</v>
      </c>
      <c r="AE8" s="121">
        <f>'dXdata - Monthly'!AB19</f>
        <v>48800</v>
      </c>
      <c r="AF8" s="121">
        <f>'dXdata - Monthly'!AC19</f>
        <v>49900</v>
      </c>
      <c r="AG8" s="120">
        <f>'dXdata - Monthly'!AP19</f>
        <v>53960</v>
      </c>
      <c r="AH8" s="121">
        <f>'dXdata - Monthly'!AQ19</f>
        <v>53820</v>
      </c>
      <c r="AI8" s="230">
        <f>'dXdata - Monthly'!AR19</f>
        <v>58900</v>
      </c>
      <c r="AJ8" s="230">
        <f>'dXdata - Monthly'!AS19</f>
        <v>68300</v>
      </c>
      <c r="AK8" s="230">
        <f>'dXdata - Monthly'!AT19</f>
        <v>62890</v>
      </c>
      <c r="AL8" s="230">
        <f>'dXdata - Monthly'!AU19</f>
        <v>51900</v>
      </c>
      <c r="AM8" s="230">
        <f>'dXdata - Monthly'!AV19</f>
        <v>31280</v>
      </c>
      <c r="AN8" s="230">
        <f>'dXdata - Monthly'!AW19</f>
        <v>24730</v>
      </c>
      <c r="AO8" s="230">
        <f>'dXdata - Monthly'!AX19</f>
        <v>23930</v>
      </c>
      <c r="AP8" s="230">
        <f>'dXdata - Monthly'!AY19</f>
        <v>207160</v>
      </c>
      <c r="AQ8" s="230">
        <f>'dXdata - Monthly'!AZ19</f>
        <v>183590</v>
      </c>
      <c r="AR8" s="230">
        <f>'dXdata - Monthly'!BA19</f>
        <v>177040</v>
      </c>
      <c r="AS8" s="276" t="e">
        <f>'dXdata - Monthly'!BB19</f>
        <v>#N/A</v>
      </c>
      <c r="AT8" s="277" t="e">
        <f>'dXdata - Monthly'!BC19</f>
        <v>#N/A</v>
      </c>
      <c r="AU8" s="80"/>
    </row>
    <row r="9" spans="1:13636" s="69" customFormat="1" ht="16.5" customHeight="1" x14ac:dyDescent="0.2">
      <c r="A9" s="139">
        <v>5</v>
      </c>
      <c r="B9" s="140" t="s">
        <v>14</v>
      </c>
      <c r="C9" s="141" t="s">
        <v>15</v>
      </c>
      <c r="D9" s="142"/>
      <c r="E9" s="155" t="s">
        <v>247</v>
      </c>
      <c r="F9" s="143">
        <f>'dXdata - Annual'!G20/100</f>
        <v>-0.25384420897786564</v>
      </c>
      <c r="G9" s="143">
        <f>'dXdata - Annual'!H20/100</f>
        <v>-6.4535009087268502E-2</v>
      </c>
      <c r="H9" s="143">
        <f>'dXdata - Annual'!I20/100</f>
        <v>0.64235379346680721</v>
      </c>
      <c r="I9" s="149">
        <f>'dXdata - Monthly'!F20/100</f>
        <v>0.31174698795180733</v>
      </c>
      <c r="J9" s="150">
        <f>'dXdata - Monthly'!G20/100</f>
        <v>0.20490367775831864</v>
      </c>
      <c r="K9" s="150">
        <f>'dXdata - Monthly'!H20/100</f>
        <v>0.12924501824305357</v>
      </c>
      <c r="L9" s="150">
        <f>'dXdata - Monthly'!I20/100</f>
        <v>5.7878251395887315E-2</v>
      </c>
      <c r="M9" s="150">
        <f>'dXdata - Monthly'!J20/100</f>
        <v>-9.5120444718962305E-2</v>
      </c>
      <c r="N9" s="150">
        <f>'dXdata - Monthly'!K20/100</f>
        <v>-0.12295681873627717</v>
      </c>
      <c r="O9" s="150">
        <f>'dXdata - Monthly'!L20/100</f>
        <v>-0.29332348908342998</v>
      </c>
      <c r="P9" s="150">
        <f>'dXdata - Monthly'!M20/100</f>
        <v>-0.24734748010610075</v>
      </c>
      <c r="Q9" s="150">
        <f>'dXdata - Monthly'!N20/100</f>
        <v>-0.31792202490304144</v>
      </c>
      <c r="R9" s="150">
        <f>'dXdata - Monthly'!O20/100</f>
        <v>-0.35641507567514097</v>
      </c>
      <c r="S9" s="150">
        <f>'dXdata - Monthly'!P20/100</f>
        <v>-0.35392598394360691</v>
      </c>
      <c r="T9" s="150">
        <f>'dXdata - Monthly'!Q20/100</f>
        <v>-0.35658448586891156</v>
      </c>
      <c r="U9" s="149">
        <f>'dXdata - Monthly'!R20/100</f>
        <v>-0.27474167623421353</v>
      </c>
      <c r="V9" s="150">
        <f>'dXdata - Monthly'!S20/100</f>
        <v>-0.25872093023255816</v>
      </c>
      <c r="W9" s="150">
        <f>'dXdata - Monthly'!T20/100</f>
        <v>-0.27078414315894117</v>
      </c>
      <c r="X9" s="150">
        <f>'dXdata - Monthly'!U20/100</f>
        <v>-0.26493305870236872</v>
      </c>
      <c r="Y9" s="150">
        <f>'dXdata - Monthly'!V20/100</f>
        <v>-0.27358361774744022</v>
      </c>
      <c r="Z9" s="150">
        <f>'dXdata - Monthly'!W20/100</f>
        <v>-0.25479833101529903</v>
      </c>
      <c r="AA9" s="150">
        <f>'dXdata - Monthly'!X20/100</f>
        <v>-0.20626865671641792</v>
      </c>
      <c r="AB9" s="150">
        <f>'dXdata - Monthly'!Y20/100</f>
        <v>-0.23069016152716593</v>
      </c>
      <c r="AC9" s="150">
        <f>'dXdata - Monthly'!Z20/100</f>
        <v>-0.26649708214873558</v>
      </c>
      <c r="AD9" s="150">
        <f>'dXdata - Monthly'!AA20/100</f>
        <v>-0.24638794958499843</v>
      </c>
      <c r="AE9" s="150">
        <f>'dXdata - Monthly'!AB20/100</f>
        <v>-0.26049401424458252</v>
      </c>
      <c r="AF9" s="150">
        <f>'dXdata - Monthly'!AC20/100</f>
        <v>-0.22274143302180682</v>
      </c>
      <c r="AG9" s="149">
        <f>'dXdata - Monthly'!AP20/100</f>
        <v>3.5899404876175822E-2</v>
      </c>
      <c r="AH9" s="150">
        <f>'dXdata - Monthly'!AQ20/100</f>
        <v>1.1273957158962844E-2</v>
      </c>
      <c r="AI9" s="231">
        <f>'dXdata - Monthly'!AR20/100</f>
        <v>0.11237016052880078</v>
      </c>
      <c r="AJ9" s="231">
        <f>'dXdata - Monthly'!AS20/100</f>
        <v>0.32879377431906609</v>
      </c>
      <c r="AK9" s="231">
        <f>'dXdata - Monthly'!AT20/100</f>
        <v>0.25729708116753303</v>
      </c>
      <c r="AL9" s="231">
        <f>'dXdata - Monthly'!AU20/100</f>
        <v>6.0698957694665934E-2</v>
      </c>
      <c r="AM9" s="231">
        <f>'dXdata - Monthly'!AV20/100</f>
        <v>-0.37188755020080322</v>
      </c>
      <c r="AN9" s="231">
        <f>'dXdata - Monthly'!AW20/100</f>
        <v>-0.50341365461847387</v>
      </c>
      <c r="AO9" s="231">
        <f>'dXdata - Monthly'!AX20/100</f>
        <v>-0.50093847758081333</v>
      </c>
      <c r="AP9" s="231">
        <f>'dXdata - Monthly'!AY20/100</f>
        <v>3.2607980255039077</v>
      </c>
      <c r="AQ9" s="231">
        <f>'dXdata - Monthly'!AZ20/100</f>
        <v>2.6311313291139244</v>
      </c>
      <c r="AR9" s="231">
        <f>'dXdata - Monthly'!BA20/100</f>
        <v>2.4033064206074588</v>
      </c>
      <c r="AS9" s="278" t="e">
        <f>'dXdata - Monthly'!BB20/100</f>
        <v>#N/A</v>
      </c>
      <c r="AT9" s="279" t="e">
        <f>'dXdata - Monthly'!BC20/100</f>
        <v>#N/A</v>
      </c>
    </row>
    <row r="10" spans="1:13636" s="77" customFormat="1" ht="31.5" customHeight="1" x14ac:dyDescent="0.2">
      <c r="A10" s="73">
        <v>6</v>
      </c>
      <c r="B10" s="74" t="s">
        <v>16</v>
      </c>
      <c r="C10" s="75" t="s">
        <v>13</v>
      </c>
      <c r="D10" s="76"/>
      <c r="E10" s="91" t="s">
        <v>248</v>
      </c>
      <c r="F10" s="120">
        <f>'dXdata - Annual'!G21</f>
        <v>17529.166666666668</v>
      </c>
      <c r="G10" s="120">
        <f>'dXdata - Annual'!H21</f>
        <v>15999.166666666666</v>
      </c>
      <c r="H10" s="120">
        <f>'dXdata - Annual'!I21</f>
        <v>28465</v>
      </c>
      <c r="I10" s="120">
        <f>'dXdata - Monthly'!F21</f>
        <v>29110</v>
      </c>
      <c r="J10" s="121">
        <f>'dXdata - Monthly'!G21</f>
        <v>27520</v>
      </c>
      <c r="K10" s="121">
        <f>'dXdata - Monthly'!H21</f>
        <v>26970</v>
      </c>
      <c r="L10" s="121">
        <f>'dXdata - Monthly'!I21</f>
        <v>26210</v>
      </c>
      <c r="M10" s="121">
        <f>'dXdata - Monthly'!J21</f>
        <v>25490</v>
      </c>
      <c r="N10" s="121">
        <f>'dXdata - Monthly'!K21</f>
        <v>25050</v>
      </c>
      <c r="O10" s="121">
        <f>'dXdata - Monthly'!L21</f>
        <v>23250</v>
      </c>
      <c r="P10" s="121">
        <f>'dXdata - Monthly'!M21</f>
        <v>23280</v>
      </c>
      <c r="Q10" s="121">
        <f>'dXdata - Monthly'!N21</f>
        <v>23150</v>
      </c>
      <c r="R10" s="121">
        <f>'dXdata - Monthly'!O21</f>
        <v>22510</v>
      </c>
      <c r="S10" s="121">
        <f>'dXdata - Monthly'!P21</f>
        <v>22640</v>
      </c>
      <c r="T10" s="121">
        <f>'dXdata - Monthly'!Q21</f>
        <v>21830</v>
      </c>
      <c r="U10" s="120">
        <f>'dXdata - Monthly'!R21</f>
        <v>21230</v>
      </c>
      <c r="V10" s="121">
        <f>'dXdata - Monthly'!S21</f>
        <v>20520</v>
      </c>
      <c r="W10" s="121">
        <f>'dXdata - Monthly'!T21</f>
        <v>19630</v>
      </c>
      <c r="X10" s="121">
        <f>'dXdata - Monthly'!U21</f>
        <v>19160</v>
      </c>
      <c r="Y10" s="121">
        <f>'dXdata - Monthly'!V21</f>
        <v>17640</v>
      </c>
      <c r="Z10" s="121">
        <f>'dXdata - Monthly'!W21</f>
        <v>17330</v>
      </c>
      <c r="AA10" s="121">
        <f>'dXdata - Monthly'!X21</f>
        <v>16950</v>
      </c>
      <c r="AB10" s="121">
        <f>'dXdata - Monthly'!Y21</f>
        <v>16710</v>
      </c>
      <c r="AC10" s="121">
        <f>'dXdata - Monthly'!Z21</f>
        <v>15190</v>
      </c>
      <c r="AD10" s="121">
        <f>'dXdata - Monthly'!AA21</f>
        <v>15240</v>
      </c>
      <c r="AE10" s="121">
        <f>'dXdata - Monthly'!AB21</f>
        <v>15180</v>
      </c>
      <c r="AF10" s="121">
        <f>'dXdata - Monthly'!AC21</f>
        <v>15570</v>
      </c>
      <c r="AG10" s="120">
        <f>'dXdata - Monthly'!AP21</f>
        <v>16710</v>
      </c>
      <c r="AH10" s="121">
        <f>'dXdata - Monthly'!AQ21</f>
        <v>16710</v>
      </c>
      <c r="AI10" s="230">
        <f>'dXdata - Monthly'!AR21</f>
        <v>18300</v>
      </c>
      <c r="AJ10" s="230">
        <f>'dXdata - Monthly'!AS21</f>
        <v>21110</v>
      </c>
      <c r="AK10" s="230">
        <f>'dXdata - Monthly'!AT21</f>
        <v>19310</v>
      </c>
      <c r="AL10" s="230">
        <f>'dXdata - Monthly'!AU21</f>
        <v>15790</v>
      </c>
      <c r="AM10" s="230">
        <f>'dXdata - Monthly'!AV21</f>
        <v>10240</v>
      </c>
      <c r="AN10" s="230">
        <f>'dXdata - Monthly'!AW21</f>
        <v>7950</v>
      </c>
      <c r="AO10" s="230">
        <f>'dXdata - Monthly'!AX21</f>
        <v>6570</v>
      </c>
      <c r="AP10" s="230">
        <f>'dXdata - Monthly'!AY21</f>
        <v>78390</v>
      </c>
      <c r="AQ10" s="230">
        <f>'dXdata - Monthly'!AZ21</f>
        <v>68170</v>
      </c>
      <c r="AR10" s="230">
        <f>'dXdata - Monthly'!BA21</f>
        <v>62330</v>
      </c>
      <c r="AS10" s="276" t="e">
        <f>'dXdata - Monthly'!BB21</f>
        <v>#N/A</v>
      </c>
      <c r="AT10" s="277" t="e">
        <f>'dXdata - Monthly'!BC21</f>
        <v>#N/A</v>
      </c>
      <c r="AU10" s="69"/>
    </row>
    <row r="11" spans="1:13636" s="82" customFormat="1" ht="16.5" customHeight="1" x14ac:dyDescent="0.2">
      <c r="A11" s="139">
        <v>7</v>
      </c>
      <c r="B11" s="140" t="s">
        <v>17</v>
      </c>
      <c r="C11" s="141" t="s">
        <v>15</v>
      </c>
      <c r="D11" s="142"/>
      <c r="E11" s="155" t="s">
        <v>247</v>
      </c>
      <c r="F11" s="143">
        <f>'dXdata - Annual'!G22/100</f>
        <v>-0.29177468772095205</v>
      </c>
      <c r="G11" s="143">
        <f>'dXdata - Annual'!H22/100</f>
        <v>-8.7283099595911628E-2</v>
      </c>
      <c r="H11" s="143">
        <f>'dXdata - Annual'!I22/100</f>
        <v>0.77915516433147558</v>
      </c>
      <c r="I11" s="149">
        <f>'dXdata - Monthly'!F22/100</f>
        <v>0.37896731406916162</v>
      </c>
      <c r="J11" s="150">
        <f>'dXdata - Monthly'!G22/100</f>
        <v>0.2682027649769585</v>
      </c>
      <c r="K11" s="150">
        <f>'dXdata - Monthly'!H22/100</f>
        <v>0.19653948535936117</v>
      </c>
      <c r="L11" s="150">
        <f>'dXdata - Monthly'!I22/100</f>
        <v>0.11960700555318236</v>
      </c>
      <c r="M11" s="150">
        <f>'dXdata - Monthly'!J22/100</f>
        <v>-6.2378167641325977E-3</v>
      </c>
      <c r="N11" s="150">
        <f>'dXdata - Monthly'!K22/100</f>
        <v>-3.9493865030674868E-2</v>
      </c>
      <c r="O11" s="150">
        <f>'dXdata - Monthly'!L22/100</f>
        <v>-0.25647585545251039</v>
      </c>
      <c r="P11" s="150">
        <f>'dXdata - Monthly'!M22/100</f>
        <v>-0.21298174442190665</v>
      </c>
      <c r="Q11" s="150">
        <f>'dXdata - Monthly'!N22/100</f>
        <v>-0.30292080698584767</v>
      </c>
      <c r="R11" s="150">
        <f>'dXdata - Monthly'!O22/100</f>
        <v>-0.34468704512372639</v>
      </c>
      <c r="S11" s="150">
        <f>'dXdata - Monthly'!P22/100</f>
        <v>-0.3449074074074075</v>
      </c>
      <c r="T11" s="150">
        <f>'dXdata - Monthly'!Q22/100</f>
        <v>-0.35049092531984527</v>
      </c>
      <c r="U11" s="149">
        <f>'dXdata - Monthly'!R22/100</f>
        <v>-0.27069735486087254</v>
      </c>
      <c r="V11" s="150">
        <f>'dXdata - Monthly'!S22/100</f>
        <v>-0.25436046511627908</v>
      </c>
      <c r="W11" s="150">
        <f>'dXdata - Monthly'!T22/100</f>
        <v>-0.27215424545791622</v>
      </c>
      <c r="X11" s="150">
        <f>'dXdata - Monthly'!U22/100</f>
        <v>-0.26898130484547877</v>
      </c>
      <c r="Y11" s="150">
        <f>'dXdata - Monthly'!V22/100</f>
        <v>-0.30796390741467239</v>
      </c>
      <c r="Z11" s="150">
        <f>'dXdata - Monthly'!W22/100</f>
        <v>-0.30818363273453098</v>
      </c>
      <c r="AA11" s="150">
        <f>'dXdata - Monthly'!X22/100</f>
        <v>-0.2709677419354839</v>
      </c>
      <c r="AB11" s="150">
        <f>'dXdata - Monthly'!Y22/100</f>
        <v>-0.28221649484536082</v>
      </c>
      <c r="AC11" s="150">
        <f>'dXdata - Monthly'!Z22/100</f>
        <v>-0.34384449244060478</v>
      </c>
      <c r="AD11" s="150">
        <f>'dXdata - Monthly'!AA22/100</f>
        <v>-0.32296756996890275</v>
      </c>
      <c r="AE11" s="150">
        <f>'dXdata - Monthly'!AB22/100</f>
        <v>-0.3295053003533569</v>
      </c>
      <c r="AF11" s="150">
        <f>'dXdata - Monthly'!AC22/100</f>
        <v>-0.28676133760879519</v>
      </c>
      <c r="AG11" s="149">
        <f>'dXdata - Monthly'!AP22/100</f>
        <v>2.0146520146520075E-2</v>
      </c>
      <c r="AH11" s="150">
        <f>'dXdata - Monthly'!AQ22/100</f>
        <v>-2.3880597014925842E-3</v>
      </c>
      <c r="AI11" s="231">
        <f>'dXdata - Monthly'!AR22/100</f>
        <v>8.7344028520499162E-2</v>
      </c>
      <c r="AJ11" s="231">
        <f>'dXdata - Monthly'!AS22/100</f>
        <v>0.29588704726826265</v>
      </c>
      <c r="AK11" s="231">
        <f>'dXdata - Monthly'!AT22/100</f>
        <v>0.20687499999999992</v>
      </c>
      <c r="AL11" s="231">
        <f>'dXdata - Monthly'!AU22/100</f>
        <v>-6.3291139240506666E-4</v>
      </c>
      <c r="AM11" s="231">
        <f>'dXdata - Monthly'!AV22/100</f>
        <v>-0.35718769617074697</v>
      </c>
      <c r="AN11" s="231">
        <f>'dXdata - Monthly'!AW22/100</f>
        <v>-0.49619771863117867</v>
      </c>
      <c r="AO11" s="231">
        <f>'dXdata - Monthly'!AX22/100</f>
        <v>-0.56518861681005961</v>
      </c>
      <c r="AP11" s="231">
        <f>'dXdata - Monthly'!AY22/100</f>
        <v>4.157236842105263</v>
      </c>
      <c r="AQ11" s="231">
        <f>'dXdata - Monthly'!AZ22/100</f>
        <v>3.3475765306122454</v>
      </c>
      <c r="AR11" s="231">
        <f>'dXdata - Monthly'!BA22/100</f>
        <v>2.8380541871921183</v>
      </c>
      <c r="AS11" s="278" t="e">
        <f>'dXdata - Monthly'!BB22/100</f>
        <v>#N/A</v>
      </c>
      <c r="AT11" s="279" t="e">
        <f>'dXdata - Monthly'!BC22/100</f>
        <v>#N/A</v>
      </c>
    </row>
    <row r="12" spans="1:13636" s="77" customFormat="1" ht="16.5" customHeight="1" thickBot="1" x14ac:dyDescent="0.25">
      <c r="A12" s="73">
        <v>8</v>
      </c>
      <c r="B12" s="83" t="s">
        <v>18</v>
      </c>
      <c r="C12" s="84" t="s">
        <v>11</v>
      </c>
      <c r="D12" s="85"/>
      <c r="E12" s="91" t="s">
        <v>249</v>
      </c>
      <c r="F12" s="122">
        <f>'dXdata - Annual'!G29</f>
        <v>1267.3440000000001</v>
      </c>
      <c r="G12" s="122">
        <f>'dXdata - Annual'!H29</f>
        <v>1285.711</v>
      </c>
      <c r="H12" s="122">
        <f>'dXdata - Annual'!I29</f>
        <v>1306.7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58">
        <f>'dXdata - Monthly'!AP29</f>
        <v>1301.4527499999999</v>
      </c>
      <c r="AH12" s="259">
        <f>'dXdata - Monthly'!AQ29</f>
        <v>1303.2018333333333</v>
      </c>
      <c r="AI12" s="259">
        <f>'dXdata - Monthly'!AR29</f>
        <v>1304.9509166666667</v>
      </c>
      <c r="AJ12" s="259">
        <f>'dXdata - Monthly'!AS29</f>
        <v>1306.7</v>
      </c>
      <c r="AK12" s="259">
        <f>'dXdata - Monthly'!AT29</f>
        <v>1307.4669866270008</v>
      </c>
      <c r="AL12" s="259">
        <f>'dXdata - Monthly'!AU29</f>
        <v>1309.9201299473129</v>
      </c>
      <c r="AM12" s="259">
        <f>'dXdata - Monthly'!AV29</f>
        <v>1312.2592650761273</v>
      </c>
      <c r="AN12" s="259">
        <f>'dXdata - Monthly'!AW29</f>
        <v>1312.7705409356388</v>
      </c>
      <c r="AO12" s="259">
        <f>'dXdata - Monthly'!AX29</f>
        <v>1314.5904651114254</v>
      </c>
      <c r="AP12" s="259">
        <f>'dXdata - Monthly'!AY29</f>
        <v>1315.3455826403081</v>
      </c>
      <c r="AQ12" s="259">
        <f>'dXdata - Monthly'!AZ29</f>
        <v>1317.232542180933</v>
      </c>
      <c r="AR12" s="259">
        <f>'dXdata - Monthly'!BA29</f>
        <v>1318.7855398346069</v>
      </c>
      <c r="AS12" s="258">
        <f>'dXdata - Monthly'!BB29</f>
        <v>1320.9781359577764</v>
      </c>
      <c r="AT12" s="280">
        <f>'dXdata - Monthly'!BC29</f>
        <v>1321.2814182238183</v>
      </c>
      <c r="AU12" s="69"/>
    </row>
    <row r="13" spans="1:13636" s="71" customFormat="1" ht="16.5" customHeight="1" thickBot="1" x14ac:dyDescent="0.25">
      <c r="A13" s="72"/>
      <c r="B13" s="66" t="s">
        <v>19</v>
      </c>
      <c r="C13" s="67"/>
      <c r="D13" s="68"/>
      <c r="E13" s="288" t="s">
        <v>19</v>
      </c>
      <c r="F13" s="289"/>
      <c r="G13" s="289"/>
      <c r="H13" s="289"/>
      <c r="I13" s="289"/>
      <c r="J13" s="289"/>
      <c r="K13" s="289"/>
      <c r="L13" s="289"/>
      <c r="M13" s="289"/>
      <c r="N13" s="289"/>
      <c r="O13" s="289"/>
      <c r="P13" s="289"/>
      <c r="Q13" s="289"/>
      <c r="R13" s="289"/>
      <c r="S13" s="289"/>
      <c r="T13" s="289"/>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1"/>
      <c r="AU13" s="69"/>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row>
    <row r="14" spans="1:13636" s="69" customFormat="1" ht="16.5" customHeight="1" x14ac:dyDescent="0.2">
      <c r="A14" s="139">
        <v>10</v>
      </c>
      <c r="B14" s="151" t="s">
        <v>20</v>
      </c>
      <c r="C14" s="141" t="s">
        <v>21</v>
      </c>
      <c r="D14" s="142"/>
      <c r="E14" s="155" t="s">
        <v>22</v>
      </c>
      <c r="F14" s="125">
        <f>'dXdata - Annual'!G27</f>
        <v>64.938333333333333</v>
      </c>
      <c r="G14" s="125">
        <f>'dXdata - Annual'!H27</f>
        <v>56.984166666666674</v>
      </c>
      <c r="H14" s="125">
        <f>'dXdata - Annual'!I27</f>
        <v>39.227499999999999</v>
      </c>
      <c r="I14" s="168">
        <f>'dXdata - Monthly'!F27</f>
        <v>52.5</v>
      </c>
      <c r="J14" s="168">
        <f>'dXdata - Monthly'!G27</f>
        <v>53.47</v>
      </c>
      <c r="K14" s="168">
        <f>'dXdata - Monthly'!H27</f>
        <v>49.33</v>
      </c>
      <c r="L14" s="168">
        <f>'dXdata - Monthly'!I27</f>
        <v>51.06</v>
      </c>
      <c r="M14" s="168">
        <f>'dXdata - Monthly'!J27</f>
        <v>48.48</v>
      </c>
      <c r="N14" s="168">
        <f>'dXdata - Monthly'!K27</f>
        <v>45.18</v>
      </c>
      <c r="O14" s="168">
        <f>'dXdata - Monthly'!L27</f>
        <v>46.63</v>
      </c>
      <c r="P14" s="168">
        <f>'dXdata - Monthly'!M27</f>
        <v>48.04</v>
      </c>
      <c r="Q14" s="168">
        <f>'dXdata - Monthly'!N27</f>
        <v>49.82</v>
      </c>
      <c r="R14" s="168">
        <f>'dXdata - Monthly'!O27</f>
        <v>51.58</v>
      </c>
      <c r="S14" s="168">
        <f>'dXdata - Monthly'!P27</f>
        <v>56.64</v>
      </c>
      <c r="T14" s="168">
        <f>'dXdata - Monthly'!Q27</f>
        <v>57.88</v>
      </c>
      <c r="U14" s="169">
        <f>'dXdata - Monthly'!R27</f>
        <v>63.7</v>
      </c>
      <c r="V14" s="168">
        <f>'dXdata - Monthly'!S27</f>
        <v>62.23</v>
      </c>
      <c r="W14" s="168">
        <f>'dXdata - Monthly'!T27</f>
        <v>62.73</v>
      </c>
      <c r="X14" s="168">
        <f>'dXdata - Monthly'!U27</f>
        <v>66.25</v>
      </c>
      <c r="Y14" s="168">
        <f>'dXdata - Monthly'!V27</f>
        <v>69.98</v>
      </c>
      <c r="Z14" s="168">
        <f>'dXdata - Monthly'!W27</f>
        <v>67.87</v>
      </c>
      <c r="AA14" s="168">
        <f>'dXdata - Monthly'!X27</f>
        <v>70.98</v>
      </c>
      <c r="AB14" s="168">
        <f>'dXdata - Monthly'!Y27</f>
        <v>68.06</v>
      </c>
      <c r="AC14" s="168">
        <f>'dXdata - Monthly'!Z27</f>
        <v>70.23</v>
      </c>
      <c r="AD14" s="168">
        <f>'dXdata - Monthly'!AA27</f>
        <v>70.75</v>
      </c>
      <c r="AE14" s="168">
        <f>'dXdata - Monthly'!AB27</f>
        <v>56.96</v>
      </c>
      <c r="AF14" s="168">
        <f>'dXdata - Monthly'!AC27</f>
        <v>49.52</v>
      </c>
      <c r="AG14" s="234">
        <f>'dXdata - Monthly'!AP27</f>
        <v>57.52</v>
      </c>
      <c r="AH14" s="235">
        <f>'dXdata - Monthly'!AQ27</f>
        <v>50.54</v>
      </c>
      <c r="AI14" s="235">
        <f>'dXdata - Monthly'!AR27</f>
        <v>29.21</v>
      </c>
      <c r="AJ14" s="235">
        <f>'dXdata - Monthly'!AS27</f>
        <v>16.55</v>
      </c>
      <c r="AK14" s="235">
        <f>'dXdata - Monthly'!AT27</f>
        <v>28.56</v>
      </c>
      <c r="AL14" s="235">
        <f>'dXdata - Monthly'!AU27</f>
        <v>38.31</v>
      </c>
      <c r="AM14" s="235">
        <f>'dXdata - Monthly'!AV27</f>
        <v>40.71</v>
      </c>
      <c r="AN14" s="235">
        <f>'dXdata - Monthly'!AW27</f>
        <v>42.34</v>
      </c>
      <c r="AO14" s="235">
        <f>'dXdata - Monthly'!AX27</f>
        <v>39.630000000000003</v>
      </c>
      <c r="AP14" s="235">
        <f>'dXdata - Monthly'!AY27</f>
        <v>39.4</v>
      </c>
      <c r="AQ14" s="235">
        <f>'dXdata - Monthly'!AZ27</f>
        <v>40.94</v>
      </c>
      <c r="AR14" s="235">
        <f>'dXdata - Monthly'!BA27</f>
        <v>47.02</v>
      </c>
      <c r="AS14" s="234">
        <f>'dXdata - Monthly'!BB27</f>
        <v>52</v>
      </c>
      <c r="AT14" s="273">
        <f>'dXdata - Monthly'!BC27</f>
        <v>61.5</v>
      </c>
    </row>
    <row r="15" spans="1:13636" s="89" customFormat="1" ht="16.5" customHeight="1" thickBot="1" x14ac:dyDescent="0.25">
      <c r="A15" s="73">
        <v>12</v>
      </c>
      <c r="B15" s="86" t="s">
        <v>23</v>
      </c>
      <c r="C15" s="84" t="s">
        <v>21</v>
      </c>
      <c r="D15" s="87"/>
      <c r="E15" s="91" t="s">
        <v>236</v>
      </c>
      <c r="F15" s="126">
        <f>'dXdata - Annual'!G28</f>
        <v>1.472504</v>
      </c>
      <c r="G15" s="126">
        <f>'dXdata - Annual'!H28</f>
        <v>1.605594711</v>
      </c>
      <c r="H15" s="126">
        <f>'dXdata - Annual'!I28</f>
        <v>2.099217066</v>
      </c>
      <c r="I15" s="213" t="e">
        <f>'dXdata - Monthly'!F28</f>
        <v>#N/A</v>
      </c>
      <c r="J15" s="213" t="e">
        <f>'dXdata - Monthly'!G28</f>
        <v>#N/A</v>
      </c>
      <c r="K15" s="213" t="e">
        <f>'dXdata - Monthly'!H28</f>
        <v>#N/A</v>
      </c>
      <c r="L15" s="213" t="e">
        <f>'dXdata - Monthly'!I28</f>
        <v>#N/A</v>
      </c>
      <c r="M15" s="213" t="e">
        <f>'dXdata - Monthly'!J28</f>
        <v>#N/A</v>
      </c>
      <c r="N15" s="213" t="e">
        <f>'dXdata - Monthly'!K28</f>
        <v>#N/A</v>
      </c>
      <c r="O15" s="213" t="e">
        <f>'dXdata - Monthly'!L28</f>
        <v>#N/A</v>
      </c>
      <c r="P15" s="213" t="e">
        <f>'dXdata - Monthly'!M28</f>
        <v>#N/A</v>
      </c>
      <c r="Q15" s="213" t="e">
        <f>'dXdata - Monthly'!N28</f>
        <v>#N/A</v>
      </c>
      <c r="R15" s="213" t="e">
        <f>'dXdata - Monthly'!O28</f>
        <v>#N/A</v>
      </c>
      <c r="S15" s="213" t="e">
        <f>'dXdata - Monthly'!P28</f>
        <v>#N/A</v>
      </c>
      <c r="T15" s="213" t="e">
        <f>'dXdata - Monthly'!Q28</f>
        <v>#N/A</v>
      </c>
      <c r="U15" s="214">
        <f>'dXdata - Monthly'!R28</f>
        <v>1.9374</v>
      </c>
      <c r="V15" s="213">
        <f>'dXdata - Monthly'!S28</f>
        <v>1.9621999999999999</v>
      </c>
      <c r="W15" s="213">
        <f>'dXdata - Monthly'!T28</f>
        <v>1.7306999999999999</v>
      </c>
      <c r="X15" s="213">
        <f>'dXdata - Monthly'!U28</f>
        <v>1.4459</v>
      </c>
      <c r="Y15" s="213">
        <f>'dXdata - Monthly'!V28</f>
        <v>0.95569999999999999</v>
      </c>
      <c r="Z15" s="213">
        <f>'dXdata - Monthly'!W28</f>
        <v>0.93589999999999995</v>
      </c>
      <c r="AA15" s="213">
        <f>'dXdata - Monthly'!X28</f>
        <v>1.329</v>
      </c>
      <c r="AB15" s="213">
        <f>'dXdata - Monthly'!Y28</f>
        <v>1.1264000000000001</v>
      </c>
      <c r="AC15" s="213">
        <f>'dXdata - Monthly'!Z28</f>
        <v>1.222</v>
      </c>
      <c r="AD15" s="213">
        <f>'dXdata - Monthly'!AA28</f>
        <v>1.4009</v>
      </c>
      <c r="AE15" s="213">
        <f>'dXdata - Monthly'!AB28</f>
        <v>1.7965</v>
      </c>
      <c r="AF15" s="213">
        <f>'dXdata - Monthly'!AC28</f>
        <v>1.8897999999999999</v>
      </c>
      <c r="AG15" s="236">
        <f>'dXdata - Monthly'!AP28</f>
        <v>2.2768000000000002</v>
      </c>
      <c r="AH15" s="237">
        <f>'dXdata - Monthly'!AQ28</f>
        <v>1.9979</v>
      </c>
      <c r="AI15" s="237">
        <f>'dXdata - Monthly'!AR28</f>
        <v>1.7962</v>
      </c>
      <c r="AJ15" s="237">
        <f>'dXdata - Monthly'!AS28</f>
        <v>1.7542</v>
      </c>
      <c r="AK15" s="237">
        <f>'dXdata - Monthly'!AT28</f>
        <v>1.8526</v>
      </c>
      <c r="AL15" s="237">
        <f>'dXdata - Monthly'!AU28</f>
        <v>1.8414999999999999</v>
      </c>
      <c r="AM15" s="237">
        <f>'dXdata - Monthly'!AV28</f>
        <v>1.8165</v>
      </c>
      <c r="AN15" s="237">
        <f>'dXdata - Monthly'!AW28</f>
        <v>2.0455000000000001</v>
      </c>
      <c r="AO15" s="237">
        <f>'dXdata - Monthly'!AX28</f>
        <v>2.1970000000000001</v>
      </c>
      <c r="AP15" s="237">
        <f>'dXdata - Monthly'!AY28</f>
        <v>2.2004000000000001</v>
      </c>
      <c r="AQ15" s="237">
        <f>'dXdata - Monthly'!AZ28</f>
        <v>2.8003999999999998</v>
      </c>
      <c r="AR15" s="237">
        <f>'dXdata - Monthly'!BA28</f>
        <v>2.6152000000000002</v>
      </c>
      <c r="AS15" s="236">
        <f>'dXdata - Monthly'!BB28</f>
        <v>2.5541999999999998</v>
      </c>
      <c r="AT15" s="274">
        <f>'dXdata - Monthly'!BC28</f>
        <v>3.2522000000000002</v>
      </c>
      <c r="AU15" s="88"/>
    </row>
    <row r="16" spans="1:13636" s="71" customFormat="1" ht="16.5" customHeight="1" thickBot="1" x14ac:dyDescent="0.25">
      <c r="A16" s="72"/>
      <c r="B16" s="66" t="s">
        <v>24</v>
      </c>
      <c r="C16" s="67"/>
      <c r="D16" s="68"/>
      <c r="E16" s="296" t="s">
        <v>24</v>
      </c>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0"/>
      <c r="AH16" s="290"/>
      <c r="AI16" s="290"/>
      <c r="AJ16" s="290"/>
      <c r="AK16" s="290"/>
      <c r="AL16" s="290"/>
      <c r="AM16" s="290"/>
      <c r="AN16" s="290"/>
      <c r="AO16" s="290"/>
      <c r="AP16" s="290"/>
      <c r="AQ16" s="290"/>
      <c r="AR16" s="290"/>
      <c r="AS16" s="290"/>
      <c r="AT16" s="291"/>
      <c r="AU16" s="69"/>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row>
    <row r="17" spans="1:13636" s="69" customFormat="1" ht="16.5" customHeight="1" x14ac:dyDescent="0.2">
      <c r="A17" s="139">
        <v>14</v>
      </c>
      <c r="B17" s="152" t="s">
        <v>25</v>
      </c>
      <c r="C17" s="141" t="s">
        <v>26</v>
      </c>
      <c r="D17" s="142"/>
      <c r="E17" s="226" t="s">
        <v>252</v>
      </c>
      <c r="F17" s="154">
        <f>'dXdata - Annual'!G14/100</f>
        <v>2.3947750362844467E-2</v>
      </c>
      <c r="G17" s="154">
        <f>'dXdata - Annual'!H14/100</f>
        <v>1.4174344436569841E-2</v>
      </c>
      <c r="H17" s="154">
        <f>'dXdata - Annual'!I14/100</f>
        <v>1.1180992313067684E-2</v>
      </c>
      <c r="I17" s="145">
        <f>'dXdata - Monthly'!F14/100</f>
        <v>2.3082650781831582E-2</v>
      </c>
      <c r="J17" s="145">
        <f>'dXdata - Monthly'!G14/100</f>
        <v>2.0833333333333259E-2</v>
      </c>
      <c r="K17" s="145">
        <f>'dXdata - Monthly'!H14/100</f>
        <v>1.3284132841328455E-2</v>
      </c>
      <c r="L17" s="145">
        <f>'dXdata - Monthly'!I14/100</f>
        <v>1.77121771217712E-2</v>
      </c>
      <c r="M17" s="145">
        <f>'dXdata - Monthly'!J14/100</f>
        <v>1.3980868285504044E-2</v>
      </c>
      <c r="N17" s="145">
        <f>'dXdata - Monthly'!K14/100</f>
        <v>6.5885797950220315E-3</v>
      </c>
      <c r="O17" s="145">
        <f>'dXdata - Monthly'!L14/100</f>
        <v>1.3245033112582627E-2</v>
      </c>
      <c r="P17" s="145">
        <f>'dXdata - Monthly'!M14/100</f>
        <v>1.247248716067495E-2</v>
      </c>
      <c r="Q17" s="145">
        <f>'dXdata - Monthly'!N14/100</f>
        <v>1.4001473839351464E-2</v>
      </c>
      <c r="R17" s="145">
        <f>'dXdata - Monthly'!O14/100</f>
        <v>1.3939838591342513E-2</v>
      </c>
      <c r="S17" s="145">
        <f>'dXdata - Monthly'!P14/100</f>
        <v>2.584933530280642E-2</v>
      </c>
      <c r="T17" s="145">
        <f>'dXdata - Monthly'!Q14/100</f>
        <v>1.9955654101995401E-2</v>
      </c>
      <c r="U17" s="144">
        <f>'dXdata - Monthly'!R14/100</f>
        <v>1.3828238719068464E-2</v>
      </c>
      <c r="V17" s="145">
        <f>'dXdata - Monthly'!S14/100</f>
        <v>2.186588921282806E-2</v>
      </c>
      <c r="W17" s="145">
        <f>'dXdata - Monthly'!T14/100</f>
        <v>2.2578295702840423E-2</v>
      </c>
      <c r="X17" s="145">
        <f>'dXdata - Monthly'!U14/100</f>
        <v>2.3930384336475541E-2</v>
      </c>
      <c r="Y17" s="145">
        <f>'dXdata - Monthly'!V14/100</f>
        <v>2.6124818577648812E-2</v>
      </c>
      <c r="Z17" s="145">
        <f>'dXdata - Monthly'!W14/100</f>
        <v>2.6181818181818084E-2</v>
      </c>
      <c r="AA17" s="145">
        <f>'dXdata - Monthly'!X14/100</f>
        <v>3.3405954974582652E-2</v>
      </c>
      <c r="AB17" s="145">
        <f>'dXdata - Monthly'!Y14/100</f>
        <v>2.9710144927536097E-2</v>
      </c>
      <c r="AC17" s="145">
        <f>'dXdata - Monthly'!Z14/100</f>
        <v>2.7616279069767602E-2</v>
      </c>
      <c r="AD17" s="145">
        <f>'dXdata - Monthly'!AA14/100</f>
        <v>2.532561505065134E-2</v>
      </c>
      <c r="AE17" s="145">
        <f>'dXdata - Monthly'!AB14/100</f>
        <v>1.4398848092152639E-2</v>
      </c>
      <c r="AF17" s="145">
        <f>'dXdata - Monthly'!AC14/100</f>
        <v>1.9565217391304346E-2</v>
      </c>
      <c r="AG17" s="144">
        <f>'dXdata - Monthly'!AP14/100</f>
        <v>2.7718550106609952E-2</v>
      </c>
      <c r="AH17" s="145">
        <f>'dXdata - Monthly'!AQ14/100</f>
        <v>2.2503516174402272E-2</v>
      </c>
      <c r="AI17" s="145">
        <f>'dXdata - Monthly'!AR14/100</f>
        <v>6.2805303558965964E-3</v>
      </c>
      <c r="AJ17" s="145">
        <f>'dXdata - Monthly'!AS14/100</f>
        <v>-5.5632823365786566E-3</v>
      </c>
      <c r="AK17" s="145">
        <f>'dXdata - Monthly'!AT14/100</f>
        <v>1.388888888888884E-3</v>
      </c>
      <c r="AL17" s="145">
        <f>'dXdata - Monthly'!AU14/100</f>
        <v>1.5416958654520085E-2</v>
      </c>
      <c r="AM17" s="145">
        <f>'dXdata - Monthly'!AV14/100</f>
        <v>8.3623693379790698E-3</v>
      </c>
      <c r="AN17" s="145">
        <f>'dXdata - Monthly'!AW14/100</f>
        <v>5.5788005578798483E-3</v>
      </c>
      <c r="AO17" s="145">
        <f>'dXdata - Monthly'!AX14/100</f>
        <v>1.3986013986013957E-2</v>
      </c>
      <c r="AP17" s="145">
        <f>'dXdata - Monthly'!AY14/100</f>
        <v>1.1830201809325036E-2</v>
      </c>
      <c r="AQ17" s="145">
        <f>'dXdata - Monthly'!AZ14/100</f>
        <v>1.3221990257480831E-2</v>
      </c>
      <c r="AR17" s="145">
        <f>'dXdata - Monthly'!BA14/100</f>
        <v>8.3507306889354371E-3</v>
      </c>
      <c r="AS17" s="144">
        <f>'dXdata - Monthly'!BB14/100</f>
        <v>7.607192254495132E-3</v>
      </c>
      <c r="AT17" s="267">
        <f>'dXdata - Monthly'!BC14/100</f>
        <v>4.8143053645115508E-3</v>
      </c>
    </row>
    <row r="18" spans="1:13636" s="77" customFormat="1" ht="16.5" customHeight="1" x14ac:dyDescent="0.2">
      <c r="A18" s="73">
        <v>15</v>
      </c>
      <c r="B18" s="74" t="s">
        <v>27</v>
      </c>
      <c r="C18" s="75" t="s">
        <v>15</v>
      </c>
      <c r="D18" s="76"/>
      <c r="E18" s="227" t="s">
        <v>251</v>
      </c>
      <c r="F18" s="127">
        <f>'dXdata - Annual'!G15/100</f>
        <v>2.3006134969325132E-2</v>
      </c>
      <c r="G18" s="127">
        <f>'dXdata - Annual'!H15/100</f>
        <v>1.9490254872563728E-2</v>
      </c>
      <c r="H18" s="127">
        <f>'dXdata - Annual'!I15/100</f>
        <v>7.3529411764705621E-3</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270">
        <f>'dXdata - Monthly'!BC15/100</f>
        <v>1.0917030567685559E-2</v>
      </c>
      <c r="AU18" s="69"/>
    </row>
    <row r="19" spans="1:13636" s="69" customFormat="1" ht="16.5" customHeight="1" x14ac:dyDescent="0.2">
      <c r="A19" s="139">
        <v>16</v>
      </c>
      <c r="B19" s="152" t="s">
        <v>28</v>
      </c>
      <c r="C19" s="141" t="s">
        <v>15</v>
      </c>
      <c r="D19" s="142"/>
      <c r="E19" s="228" t="s">
        <v>29</v>
      </c>
      <c r="F19" s="156">
        <f>'dXdata - Annual'!G23/100</f>
        <v>2.4182076813655584E-2</v>
      </c>
      <c r="G19" s="156">
        <f>'dXdata - Annual'!H23/100</f>
        <v>2.0996732026143938E-2</v>
      </c>
      <c r="H19" s="156">
        <f>'dXdata - Annual'!I23/100</f>
        <v>4.8838387879757805E-2</v>
      </c>
      <c r="I19" s="150">
        <f>'dXdata - Monthly'!F23/100</f>
        <v>4.7912388774811188E-3</v>
      </c>
      <c r="J19" s="150">
        <f>'dXdata - Monthly'!G23/100</f>
        <v>-3.3602150537634934E-3</v>
      </c>
      <c r="K19" s="150">
        <f>'dXdata - Monthly'!H23/100</f>
        <v>-5.6818181818182323E-3</v>
      </c>
      <c r="L19" s="150">
        <f>'dXdata - Monthly'!I23/100</f>
        <v>-8.9940039973350761E-3</v>
      </c>
      <c r="M19" s="150">
        <f>'dXdata - Monthly'!J23/100</f>
        <v>-8.4573748308525154E-3</v>
      </c>
      <c r="N19" s="150">
        <f>'dXdata - Monthly'!K23/100</f>
        <v>-1.7012589316094395E-3</v>
      </c>
      <c r="O19" s="150">
        <f>'dXdata - Monthly'!L23/100</f>
        <v>5.4274084124830146E-3</v>
      </c>
      <c r="P19" s="150">
        <f>'dXdata - Monthly'!M23/100</f>
        <v>3.0594706084565271E-2</v>
      </c>
      <c r="Q19" s="150">
        <f>'dXdata - Monthly'!N23/100</f>
        <v>2.681602172437203E-2</v>
      </c>
      <c r="R19" s="150">
        <f>'dXdata - Monthly'!O23/100</f>
        <v>3.6747192922762739E-2</v>
      </c>
      <c r="S19" s="150">
        <f>'dXdata - Monthly'!P23/100</f>
        <v>3.195105370496254E-2</v>
      </c>
      <c r="T19" s="150">
        <f>'dXdata - Monthly'!Q23/100</f>
        <v>3.2323232323232309E-2</v>
      </c>
      <c r="U19" s="149">
        <f>'dXdata - Monthly'!R23/100</f>
        <v>3.780653950953683E-2</v>
      </c>
      <c r="V19" s="150">
        <f>'dXdata - Monthly'!S23/100</f>
        <v>3.7761294672960188E-2</v>
      </c>
      <c r="W19" s="150">
        <f>'dXdata - Monthly'!T23/100</f>
        <v>2.8907563025210026E-2</v>
      </c>
      <c r="X19" s="150">
        <f>'dXdata - Monthly'!U23/100</f>
        <v>2.5546218487394912E-2</v>
      </c>
      <c r="Y19" s="150">
        <f>'dXdata - Monthly'!V23/100</f>
        <v>4.2647560559536002E-2</v>
      </c>
      <c r="Z19" s="150">
        <f>'dXdata - Monthly'!W23/100</f>
        <v>2.6925698704839851E-2</v>
      </c>
      <c r="AA19" s="150">
        <f>'dXdata - Monthly'!X23/100</f>
        <v>1.4507422402159298E-2</v>
      </c>
      <c r="AB19" s="150">
        <f>'dXdata - Monthly'!Y23/100</f>
        <v>5.0033355570380245E-3</v>
      </c>
      <c r="AC19" s="150">
        <f>'dXdata - Monthly'!Z23/100</f>
        <v>1.4876033057851235E-2</v>
      </c>
      <c r="AD19" s="150">
        <f>'dXdata - Monthly'!AA23/100</f>
        <v>1.706596652445036E-2</v>
      </c>
      <c r="AE19" s="150">
        <f>'dXdata - Monthly'!AB23/100</f>
        <v>2.7009222661396493E-2</v>
      </c>
      <c r="AF19" s="150">
        <f>'dXdata - Monthly'!AC23/100</f>
        <v>1.3372472276581782E-2</v>
      </c>
      <c r="AG19" s="149">
        <f>'dXdata - Monthly'!AP23/100</f>
        <v>1.799485861182526E-2</v>
      </c>
      <c r="AH19" s="150">
        <f>'dXdata - Monthly'!AQ23/100</f>
        <v>2.3786563805850314E-2</v>
      </c>
      <c r="AI19" s="150">
        <f>'dXdata - Monthly'!AR23/100</f>
        <v>4.2051608792609052E-2</v>
      </c>
      <c r="AJ19" s="150">
        <f>'dXdata - Monthly'!AS23/100</f>
        <v>8.8104325699745592E-2</v>
      </c>
      <c r="AK19" s="150">
        <f>'dXdata - Monthly'!AT23/100</f>
        <v>8.8367609254498478E-2</v>
      </c>
      <c r="AL19" s="150">
        <f>'dXdata - Monthly'!AU23/100</f>
        <v>6.204029421170465E-2</v>
      </c>
      <c r="AM19" s="150">
        <f>'dXdata - Monthly'!AV23/100</f>
        <v>5.4375804375804471E-2</v>
      </c>
      <c r="AN19" s="150">
        <f>'dXdata - Monthly'!AW23/100</f>
        <v>4.7266881028938945E-2</v>
      </c>
      <c r="AO19" s="150">
        <f>'dXdata - Monthly'!AX23/100</f>
        <v>4.2226487523992162E-2</v>
      </c>
      <c r="AP19" s="150">
        <f>'dXdata - Monthly'!AY23/100</f>
        <v>2.9684008937120865E-2</v>
      </c>
      <c r="AQ19" s="150">
        <f>'dXdata - Monthly'!AZ23/100</f>
        <v>4.5614035087719218E-2</v>
      </c>
      <c r="AR19" s="150">
        <f>'dXdata - Monthly'!BA23/100</f>
        <v>4.4352265475430697E-2</v>
      </c>
      <c r="AS19" s="149">
        <f>'dXdata - Monthly'!BB23/100</f>
        <v>4.7348484848484862E-2</v>
      </c>
      <c r="AT19" s="271">
        <f>'dXdata - Monthly'!BC23/100</f>
        <v>3.4850863422291933E-2</v>
      </c>
    </row>
    <row r="20" spans="1:13636" s="77" customFormat="1" ht="31.5" customHeight="1" x14ac:dyDescent="0.2">
      <c r="A20" s="73">
        <v>17</v>
      </c>
      <c r="B20" s="78" t="s">
        <v>30</v>
      </c>
      <c r="C20" s="75" t="s">
        <v>15</v>
      </c>
      <c r="D20" s="76"/>
      <c r="E20" s="227" t="s">
        <v>31</v>
      </c>
      <c r="F20" s="127">
        <f>'dXdata - Annual'!G24/100</f>
        <v>1.3721219955020514E-2</v>
      </c>
      <c r="G20" s="127">
        <f>'dXdata - Annual'!H24/100</f>
        <v>2.161464490818199E-2</v>
      </c>
      <c r="H20" s="127">
        <f>'dXdata - Annual'!I24/100</f>
        <v>4.1030839114236883E-2</v>
      </c>
      <c r="I20" s="119">
        <f>'dXdata - Monthly'!F24/100</f>
        <v>1.8242881889154461E-3</v>
      </c>
      <c r="J20" s="119">
        <f>'dXdata - Monthly'!G24/100</f>
        <v>-1.1817099430019073E-2</v>
      </c>
      <c r="K20" s="119">
        <f>'dXdata - Monthly'!H24/100</f>
        <v>-8.8239801378116045E-3</v>
      </c>
      <c r="L20" s="119">
        <f>'dXdata - Monthly'!I24/100</f>
        <v>3.6470255445277822E-3</v>
      </c>
      <c r="M20" s="119">
        <f>'dXdata - Monthly'!J24/100</f>
        <v>8.5037449138902765E-3</v>
      </c>
      <c r="N20" s="119">
        <f>'dXdata - Monthly'!K24/100</f>
        <v>9.7876736210442683E-3</v>
      </c>
      <c r="O20" s="119">
        <f>'dXdata - Monthly'!L24/100</f>
        <v>-6.6757538813640993E-3</v>
      </c>
      <c r="P20" s="119">
        <f>'dXdata - Monthly'!M24/100</f>
        <v>-7.2859744990890762E-3</v>
      </c>
      <c r="Q20" s="119">
        <f>'dXdata - Monthly'!N24/100</f>
        <v>3.6530781457424055E-2</v>
      </c>
      <c r="R20" s="119">
        <f>'dXdata - Monthly'!O24/100</f>
        <v>2.6435185454618537E-2</v>
      </c>
      <c r="S20" s="119">
        <f>'dXdata - Monthly'!P24/100</f>
        <v>5.6315366049879412E-3</v>
      </c>
      <c r="T20" s="119">
        <f>'dXdata - Monthly'!Q24/100</f>
        <v>1.7674011892611974E-2</v>
      </c>
      <c r="U20" s="118">
        <f>'dXdata - Monthly'!R24/100</f>
        <v>1.5862862291503799E-2</v>
      </c>
      <c r="V20" s="119">
        <f>'dXdata - Monthly'!S24/100</f>
        <v>3.7381003245754663E-2</v>
      </c>
      <c r="W20" s="119">
        <f>'dXdata - Monthly'!T24/100</f>
        <v>3.0271305897353162E-2</v>
      </c>
      <c r="X20" s="119">
        <f>'dXdata - Monthly'!U24/100</f>
        <v>2.1139374597024085E-2</v>
      </c>
      <c r="Y20" s="119">
        <f>'dXdata - Monthly'!V24/100</f>
        <v>7.7755017618355016E-3</v>
      </c>
      <c r="Z20" s="119">
        <f>'dXdata - Monthly'!W24/100</f>
        <v>1.1437878373929733E-2</v>
      </c>
      <c r="AA20" s="119">
        <f>'dXdata - Monthly'!X24/100</f>
        <v>2.3788653064269472E-2</v>
      </c>
      <c r="AB20" s="119">
        <f>'dXdata - Monthly'!Y24/100</f>
        <v>1.9885437526195648E-2</v>
      </c>
      <c r="AC20" s="119">
        <f>'dXdata - Monthly'!Z24/100</f>
        <v>-1.4433417989734521E-2</v>
      </c>
      <c r="AD20" s="119">
        <f>'dXdata - Monthly'!AA24/100</f>
        <v>6.9848847437166128E-3</v>
      </c>
      <c r="AE20" s="119">
        <f>'dXdata - Monthly'!AB24/100</f>
        <v>1.2640629287477889E-2</v>
      </c>
      <c r="AF20" s="119">
        <f>'dXdata - Monthly'!AC24/100</f>
        <v>-6.8597922713249382E-3</v>
      </c>
      <c r="AG20" s="118">
        <f>'dXdata - Monthly'!AP24/100</f>
        <v>3.9544958524036389E-2</v>
      </c>
      <c r="AH20" s="119">
        <f>'dXdata - Monthly'!AQ24/100</f>
        <v>3.6108681144855437E-2</v>
      </c>
      <c r="AI20" s="119">
        <f>'dXdata - Monthly'!AR24/100</f>
        <v>1.9868214623672387E-2</v>
      </c>
      <c r="AJ20" s="119">
        <f>'dXdata - Monthly'!AS24/100</f>
        <v>8.7575536190841921E-2</v>
      </c>
      <c r="AK20" s="119">
        <f>'dXdata - Monthly'!AT24/100</f>
        <v>9.2585029045977318E-2</v>
      </c>
      <c r="AL20" s="119">
        <f>'dXdata - Monthly'!AU24/100</f>
        <v>5.8410610912664529E-2</v>
      </c>
      <c r="AM20" s="119">
        <f>'dXdata - Monthly'!AV24/100</f>
        <v>3.8871683793236356E-2</v>
      </c>
      <c r="AN20" s="119">
        <f>'dXdata - Monthly'!AW24/100</f>
        <v>4.8814416674780592E-2</v>
      </c>
      <c r="AO20" s="119">
        <f>'dXdata - Monthly'!AX24/100</f>
        <v>3.1574308129958872E-2</v>
      </c>
      <c r="AP20" s="119">
        <f>'dXdata - Monthly'!AY24/100</f>
        <v>-6.8350459517270146E-3</v>
      </c>
      <c r="AQ20" s="119">
        <f>'dXdata - Monthly'!AZ24/100</f>
        <v>2.3846387478175579E-2</v>
      </c>
      <c r="AR20" s="119">
        <f>'dXdata - Monthly'!BA24/100</f>
        <v>2.4995122454012808E-2</v>
      </c>
      <c r="AS20" s="118" t="e">
        <f>'dXdata - Monthly'!BB24/100</f>
        <v>#N/A</v>
      </c>
      <c r="AT20" s="270" t="e">
        <f>'dXdata - Monthly'!BC24/100</f>
        <v>#N/A</v>
      </c>
      <c r="AU20" s="69"/>
    </row>
    <row r="21" spans="1:13636" s="69" customFormat="1" ht="16.5" customHeight="1" x14ac:dyDescent="0.2">
      <c r="A21" s="139">
        <v>18</v>
      </c>
      <c r="B21" s="151" t="s">
        <v>32</v>
      </c>
      <c r="C21" s="141"/>
      <c r="D21" s="142"/>
      <c r="E21" s="228" t="s">
        <v>33</v>
      </c>
      <c r="F21" s="156">
        <f>'dXdata - Annual'!G25/100</f>
        <v>1.7158264564098191E-2</v>
      </c>
      <c r="G21" s="156">
        <f>'dXdata - Annual'!H25/100</f>
        <v>2.9908694138753189E-2</v>
      </c>
      <c r="H21" s="156">
        <f>'dXdata - Annual'!I25/100</f>
        <v>5.0462770382695421E-2</v>
      </c>
      <c r="I21" s="150">
        <f>'dXdata - Monthly'!F25/100</f>
        <v>5.3050397877985045E-3</v>
      </c>
      <c r="J21" s="150">
        <f>'dXdata - Monthly'!G25/100</f>
        <v>9.914077990746728E-3</v>
      </c>
      <c r="K21" s="150">
        <f>'dXdata - Monthly'!H25/100</f>
        <v>-1.3020833333332593E-3</v>
      </c>
      <c r="L21" s="150">
        <f>'dXdata - Monthly'!I25/100</f>
        <v>9.6649484536093233E-4</v>
      </c>
      <c r="M21" s="150">
        <f>'dXdata - Monthly'!J25/100</f>
        <v>-9.9327138737584919E-3</v>
      </c>
      <c r="N21" s="150">
        <f>'dXdata - Monthly'!K25/100</f>
        <v>-1.1616650532429773E-2</v>
      </c>
      <c r="O21" s="150">
        <f>'dXdata - Monthly'!L25/100</f>
        <v>-1.0094431781178859E-2</v>
      </c>
      <c r="P21" s="150">
        <f>'dXdata - Monthly'!M25/100</f>
        <v>-6.5984823490594646E-4</v>
      </c>
      <c r="Q21" s="150">
        <f>'dXdata - Monthly'!N25/100</f>
        <v>7.6259946949601698E-3</v>
      </c>
      <c r="R21" s="150">
        <f>'dXdata - Monthly'!O25/100</f>
        <v>1.2637179913534968E-2</v>
      </c>
      <c r="S21" s="150">
        <f>'dXdata - Monthly'!P25/100</f>
        <v>1.290536068828585E-2</v>
      </c>
      <c r="T21" s="150">
        <f>'dXdata - Monthly'!Q25/100</f>
        <v>1.5794669299111552E-2</v>
      </c>
      <c r="U21" s="149">
        <f>'dXdata - Monthly'!R25/100</f>
        <v>2.0448548812664891E-2</v>
      </c>
      <c r="V21" s="150">
        <f>'dXdata - Monthly'!S25/100</f>
        <v>1.9960732984293239E-2</v>
      </c>
      <c r="W21" s="150">
        <f>'dXdata - Monthly'!T25/100</f>
        <v>1.5645371577575062E-2</v>
      </c>
      <c r="X21" s="150">
        <f>'dXdata - Monthly'!U25/100</f>
        <v>6.437077566784577E-3</v>
      </c>
      <c r="Y21" s="150">
        <f>'dXdata - Monthly'!V25/100</f>
        <v>1.5533980582524309E-2</v>
      </c>
      <c r="Z21" s="150">
        <f>'dXdata - Monthly'!W25/100</f>
        <v>2.4485798237022571E-2</v>
      </c>
      <c r="AA21" s="150">
        <f>'dXdata - Monthly'!X25/100</f>
        <v>2.3684210526315974E-2</v>
      </c>
      <c r="AB21" s="150">
        <f>'dXdata - Monthly'!Y25/100</f>
        <v>1.3535820402773124E-2</v>
      </c>
      <c r="AC21" s="150">
        <f>'dXdata - Monthly'!Z25/100</f>
        <v>6.9101678183614013E-3</v>
      </c>
      <c r="AD21" s="150">
        <f>'dXdata - Monthly'!AA25/100</f>
        <v>1.6748768472906406E-2</v>
      </c>
      <c r="AE21" s="150">
        <f>'dXdata - Monthly'!AB25/100</f>
        <v>2.3521724926494514E-2</v>
      </c>
      <c r="AF21" s="150">
        <f>'dXdata - Monthly'!AC25/100</f>
        <v>1.9112406867508813E-2</v>
      </c>
      <c r="AG21" s="149">
        <f>'dXdata - Monthly'!AP25/100</f>
        <v>2.8670447385003239E-2</v>
      </c>
      <c r="AH21" s="150">
        <f>'dXdata - Monthly'!AQ25/100</f>
        <v>3.3343818810946946E-2</v>
      </c>
      <c r="AI21" s="150">
        <f>'dXdata - Monthly'!AR25/100</f>
        <v>3.6318096430807856E-2</v>
      </c>
      <c r="AJ21" s="150">
        <f>'dXdata - Monthly'!AS25/100</f>
        <v>5.4113231154207186E-2</v>
      </c>
      <c r="AK21" s="150">
        <f>'dXdata - Monthly'!AT25/100</f>
        <v>7.3322932917316841E-2</v>
      </c>
      <c r="AL21" s="150">
        <f>'dXdata - Monthly'!AU25/100</f>
        <v>8.9807333747669471E-2</v>
      </c>
      <c r="AM21" s="150">
        <f>'dXdata - Monthly'!AV25/100</f>
        <v>7.9300655635341943E-2</v>
      </c>
      <c r="AN21" s="150">
        <f>'dXdata - Monthly'!AW25/100</f>
        <v>6.1097256857855387E-2</v>
      </c>
      <c r="AO21" s="150">
        <f>'dXdata - Monthly'!AX25/100</f>
        <v>5.3420805998125598E-2</v>
      </c>
      <c r="AP21" s="150">
        <f>'dXdata - Monthly'!AY25/100</f>
        <v>3.9154754505904332E-2</v>
      </c>
      <c r="AQ21" s="150">
        <f>'dXdata - Monthly'!AZ25/100</f>
        <v>3.1598513011152241E-2</v>
      </c>
      <c r="AR21" s="150">
        <f>'dXdata - Monthly'!BA25/100</f>
        <v>2.5316455696202445E-2</v>
      </c>
      <c r="AS21" s="149">
        <f>'dXdata - Monthly'!BB25/100</f>
        <v>2.5114854517610974E-2</v>
      </c>
      <c r="AT21" s="271">
        <f>'dXdata - Monthly'!BC25/100</f>
        <v>3.1963470319634535E-2</v>
      </c>
    </row>
    <row r="22" spans="1:13636" s="77" customFormat="1" ht="16.5" customHeight="1" thickBot="1" x14ac:dyDescent="0.25">
      <c r="A22" s="73">
        <v>19</v>
      </c>
      <c r="B22" s="90" t="s">
        <v>34</v>
      </c>
      <c r="C22" s="84"/>
      <c r="D22" s="87"/>
      <c r="E22" s="229" t="s">
        <v>35</v>
      </c>
      <c r="F22" s="128">
        <f>'dXdata - Annual'!G26/100</f>
        <v>1.4656664406255127E-2</v>
      </c>
      <c r="G22" s="128">
        <f>'dXdata - Annual'!H26/100</f>
        <v>2.9638800721707881E-2</v>
      </c>
      <c r="H22" s="128">
        <f>'dXdata - Annual'!I26/100</f>
        <v>5.0454327905619989E-2</v>
      </c>
      <c r="I22" s="129">
        <f>'dXdata - Monthly'!F26/100</f>
        <v>5.8199033575681014E-3</v>
      </c>
      <c r="J22" s="129">
        <f>'dXdata - Monthly'!G26/100</f>
        <v>1.5533669629273827E-2</v>
      </c>
      <c r="K22" s="129">
        <f>'dXdata - Monthly'!H26/100</f>
        <v>2.3842499254922433E-3</v>
      </c>
      <c r="L22" s="129">
        <f>'dXdata - Monthly'!I26/100</f>
        <v>5.0331056865418056E-3</v>
      </c>
      <c r="M22" s="129">
        <f>'dXdata - Monthly'!J26/100</f>
        <v>-9.5960204485602274E-3</v>
      </c>
      <c r="N22" s="129">
        <f>'dXdata - Monthly'!K26/100</f>
        <v>-1.4304156089446463E-2</v>
      </c>
      <c r="O22" s="129">
        <f>'dXdata - Monthly'!L26/100</f>
        <v>-1.4248366013071778E-2</v>
      </c>
      <c r="P22" s="129">
        <f>'dXdata - Monthly'!M26/100</f>
        <v>-8.7989441267047885E-3</v>
      </c>
      <c r="Q22" s="129">
        <f>'dXdata - Monthly'!N26/100</f>
        <v>-1.9400352733689452E-4</v>
      </c>
      <c r="R22" s="129">
        <f>'dXdata - Monthly'!O26/100</f>
        <v>1.6335100893270171E-2</v>
      </c>
      <c r="S22" s="129">
        <f>'dXdata - Monthly'!P26/100</f>
        <v>1.9343941683705124E-2</v>
      </c>
      <c r="T22" s="129">
        <f>'dXdata - Monthly'!Q26/100</f>
        <v>2.3110655302896355E-2</v>
      </c>
      <c r="U22" s="130">
        <f>'dXdata - Monthly'!R26/100</f>
        <v>2.1419660789015138E-2</v>
      </c>
      <c r="V22" s="129">
        <f>'dXdata - Monthly'!S26/100</f>
        <v>1.9483648278097565E-2</v>
      </c>
      <c r="W22" s="129">
        <f>'dXdata - Monthly'!T26/100</f>
        <v>1.5486996519579632E-2</v>
      </c>
      <c r="X22" s="129">
        <f>'dXdata - Monthly'!U26/100</f>
        <v>4.8870200402357789E-3</v>
      </c>
      <c r="Y22" s="129">
        <f>'dXdata - Monthly'!V26/100</f>
        <v>1.5919498779099595E-2</v>
      </c>
      <c r="Z22" s="129">
        <f>'dXdata - Monthly'!W26/100</f>
        <v>2.8724619847059873E-2</v>
      </c>
      <c r="AA22" s="129">
        <f>'dXdata - Monthly'!X26/100</f>
        <v>2.894399504928602E-2</v>
      </c>
      <c r="AB22" s="129">
        <f>'dXdata - Monthly'!Y26/100</f>
        <v>1.9298712827341413E-2</v>
      </c>
      <c r="AC22" s="129">
        <f>'dXdata - Monthly'!Z26/100</f>
        <v>9.1022949778616358E-3</v>
      </c>
      <c r="AD22" s="129">
        <f>'dXdata - Monthly'!AA26/100</f>
        <v>5.2787310035715684E-3</v>
      </c>
      <c r="AE22" s="129">
        <f>'dXdata - Monthly'!AB26/100</f>
        <v>7.1250414246593063E-3</v>
      </c>
      <c r="AF22" s="129">
        <f>'dXdata - Monthly'!AC26/100</f>
        <v>8.38215723889979E-4</v>
      </c>
      <c r="AG22" s="130">
        <f>'dXdata - Monthly'!AP26/100</f>
        <v>2.9706869392507329E-2</v>
      </c>
      <c r="AH22" s="129">
        <f>'dXdata - Monthly'!AQ26/100</f>
        <v>2.8178031208385912E-2</v>
      </c>
      <c r="AI22" s="129">
        <f>'dXdata - Monthly'!AR26/100</f>
        <v>3.8109639547033725E-2</v>
      </c>
      <c r="AJ22" s="129">
        <f>'dXdata - Monthly'!AS26/100</f>
        <v>5.7044349094219848E-2</v>
      </c>
      <c r="AK22" s="129">
        <f>'dXdata - Monthly'!AT26/100</f>
        <v>8.5675362026338173E-2</v>
      </c>
      <c r="AL22" s="129">
        <f>'dXdata - Monthly'!AU26/100</f>
        <v>0.1007201448634396</v>
      </c>
      <c r="AM22" s="129">
        <f>'dXdata - Monthly'!AV26/100</f>
        <v>8.1469115191986644E-2</v>
      </c>
      <c r="AN22" s="129">
        <f>'dXdata - Monthly'!AW26/100</f>
        <v>5.7237523296748805E-2</v>
      </c>
      <c r="AO22" s="129">
        <f>'dXdata - Monthly'!AX26/100</f>
        <v>4.8994035653170842E-2</v>
      </c>
      <c r="AP22" s="129">
        <f>'dXdata - Monthly'!AY26/100</f>
        <v>3.4971354663261733E-2</v>
      </c>
      <c r="AQ22" s="129">
        <f>'dXdata - Monthly'!AZ26/100</f>
        <v>2.3044073137360455E-2</v>
      </c>
      <c r="AR22" s="129">
        <f>'dXdata - Monthly'!BA26/100</f>
        <v>1.9696351386240041E-2</v>
      </c>
      <c r="AS22" s="130">
        <f>'dXdata - Monthly'!BB26/100</f>
        <v>2.8816574934734662E-2</v>
      </c>
      <c r="AT22" s="272">
        <f>'dXdata - Monthly'!BC26/100</f>
        <v>3.7866648955159343E-2</v>
      </c>
      <c r="AU22" s="69"/>
    </row>
    <row r="23" spans="1:13636" s="71" customFormat="1" ht="16.5" customHeight="1" thickBot="1" x14ac:dyDescent="0.25">
      <c r="A23" s="72"/>
      <c r="B23" s="66" t="s">
        <v>36</v>
      </c>
      <c r="C23" s="67"/>
      <c r="D23" s="68"/>
      <c r="E23" s="288" t="s">
        <v>36</v>
      </c>
      <c r="F23" s="289"/>
      <c r="G23" s="289"/>
      <c r="H23" s="289"/>
      <c r="I23" s="289"/>
      <c r="J23" s="289"/>
      <c r="K23" s="289"/>
      <c r="L23" s="289"/>
      <c r="M23" s="289"/>
      <c r="N23" s="289"/>
      <c r="O23" s="289"/>
      <c r="P23" s="289"/>
      <c r="Q23" s="289"/>
      <c r="R23" s="289"/>
      <c r="S23" s="289"/>
      <c r="T23" s="289"/>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1"/>
      <c r="AU23" s="69"/>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row>
    <row r="24" spans="1:13636" s="88" customFormat="1" ht="16.5" customHeight="1" x14ac:dyDescent="0.2">
      <c r="A24" s="139">
        <v>21</v>
      </c>
      <c r="B24" s="152" t="s">
        <v>37</v>
      </c>
      <c r="C24" s="141" t="s">
        <v>15</v>
      </c>
      <c r="D24" s="142"/>
      <c r="E24" s="155" t="s">
        <v>225</v>
      </c>
      <c r="F24" s="157">
        <f>'dXdata - Annual'!G30/100</f>
        <v>2.5904819974872373E-2</v>
      </c>
      <c r="G24" s="157">
        <f>'dXdata - Annual'!H30/100</f>
        <v>1.8031737544440318E-2</v>
      </c>
      <c r="H24" s="154">
        <f>'dXdata - Annual'!I30/100</f>
        <v>-5.2670034195467001E-2</v>
      </c>
      <c r="I24" s="145">
        <f>'dXdata - Monthly'!F30/100</f>
        <v>1.6924031210211909E-2</v>
      </c>
      <c r="J24" s="145">
        <f>'dXdata - Monthly'!G30/100</f>
        <v>2.2475913791673463E-2</v>
      </c>
      <c r="K24" s="145">
        <f>'dXdata - Monthly'!H30/100</f>
        <v>3.0522138943125166E-2</v>
      </c>
      <c r="L24" s="145">
        <f>'dXdata - Monthly'!I30/100</f>
        <v>3.2107068735444111E-2</v>
      </c>
      <c r="M24" s="145">
        <f>'dXdata - Monthly'!J30/100</f>
        <v>4.197253781737964E-2</v>
      </c>
      <c r="N24" s="145">
        <f>'dXdata - Monthly'!K30/100</f>
        <v>3.8941463379951191E-2</v>
      </c>
      <c r="O24" s="145">
        <f>'dXdata - Monthly'!L30/100</f>
        <v>3.347477117843245E-2</v>
      </c>
      <c r="P24" s="145">
        <f>'dXdata - Monthly'!M30/100</f>
        <v>3.0326799938376503E-2</v>
      </c>
      <c r="Q24" s="145">
        <f>'dXdata - Monthly'!N30/100</f>
        <v>2.9423986996501394E-2</v>
      </c>
      <c r="R24" s="145">
        <f>'dXdata - Monthly'!O30/100</f>
        <v>3.1455227234090444E-2</v>
      </c>
      <c r="S24" s="145">
        <f>'dXdata - Monthly'!P30/100</f>
        <v>3.2259595778698857E-2</v>
      </c>
      <c r="T24" s="145">
        <f>'dXdata - Monthly'!Q30/100</f>
        <v>3.3251276577888955E-2</v>
      </c>
      <c r="U24" s="144">
        <f>'dXdata - Monthly'!R30/100</f>
        <v>2.7105391008066526E-2</v>
      </c>
      <c r="V24" s="145">
        <f>'dXdata - Monthly'!S30/100</f>
        <v>2.8507188437446818E-2</v>
      </c>
      <c r="W24" s="145">
        <f>'dXdata - Monthly'!T30/100</f>
        <v>2.7049549741069212E-2</v>
      </c>
      <c r="X24" s="145">
        <f>'dXdata - Monthly'!U30/100</f>
        <v>2.3199901734367145E-2</v>
      </c>
      <c r="Y24" s="145">
        <f>'dXdata - Monthly'!V30/100</f>
        <v>2.5429816428117036E-2</v>
      </c>
      <c r="Z24" s="145">
        <f>'dXdata - Monthly'!W30/100</f>
        <v>2.4528693227880316E-2</v>
      </c>
      <c r="AA24" s="145">
        <f>'dXdata - Monthly'!X30/100</f>
        <v>2.7136854321899495E-2</v>
      </c>
      <c r="AB24" s="145">
        <f>'dXdata - Monthly'!Y30/100</f>
        <v>2.8810261151399619E-2</v>
      </c>
      <c r="AC24" s="145">
        <f>'dXdata - Monthly'!Z30/100</f>
        <v>2.7729872898616836E-2</v>
      </c>
      <c r="AD24" s="145">
        <f>'dXdata - Monthly'!AA30/100</f>
        <v>2.9483968869430388E-2</v>
      </c>
      <c r="AE24" s="145">
        <f>'dXdata - Monthly'!AB30/100</f>
        <v>2.3108839698166905E-2</v>
      </c>
      <c r="AF24" s="145">
        <f>'dXdata - Monthly'!AC30/100</f>
        <v>1.8901579956328129E-2</v>
      </c>
      <c r="AG24" s="144">
        <f>'dXdata - Monthly'!AP30/100</f>
        <v>1.9014409480813566E-2</v>
      </c>
      <c r="AH24" s="145">
        <f>'dXdata - Monthly'!AQ30/100</f>
        <v>2.4454141769665316E-2</v>
      </c>
      <c r="AI24" s="145">
        <f>'dXdata - Monthly'!AR30/100</f>
        <v>-5.4814653695999693E-2</v>
      </c>
      <c r="AJ24" s="145">
        <f>'dXdata - Monthly'!AS30/100</f>
        <v>-0.16652243837909675</v>
      </c>
      <c r="AK24" s="145">
        <f>'dXdata - Monthly'!AT30/100</f>
        <v>-0.13169704351722256</v>
      </c>
      <c r="AL24" s="145">
        <f>'dXdata - Monthly'!AU30/100</f>
        <v>-8.0288435639915612E-2</v>
      </c>
      <c r="AM24" s="145">
        <f>'dXdata - Monthly'!AV30/100</f>
        <v>-5.7408963169490616E-2</v>
      </c>
      <c r="AN24" s="145">
        <f>'dXdata - Monthly'!AW30/100</f>
        <v>-4.848569389770474E-2</v>
      </c>
      <c r="AO24" s="145">
        <f>'dXdata - Monthly'!AX30/100</f>
        <v>-4.2132331821037712E-2</v>
      </c>
      <c r="AP24" s="145">
        <f>'dXdata - Monthly'!AY30/100</f>
        <v>-3.521709408583229E-2</v>
      </c>
      <c r="AQ24" s="145">
        <f>'dXdata - Monthly'!AZ30/100</f>
        <v>-2.8071014622371826E-2</v>
      </c>
      <c r="AR24" s="145">
        <f>'dXdata - Monthly'!BA30/100</f>
        <v>-2.9632098307582067E-2</v>
      </c>
      <c r="AS24" s="144" t="e">
        <f>'dXdata - Monthly'!BB30/100</f>
        <v>#N/A</v>
      </c>
      <c r="AT24" s="267" t="e">
        <f>'dXdata - Monthly'!BC30/100</f>
        <v>#N/A</v>
      </c>
    </row>
    <row r="25" spans="1:13636" s="77" customFormat="1" ht="16.5" customHeight="1" x14ac:dyDescent="0.2">
      <c r="A25" s="73">
        <v>22</v>
      </c>
      <c r="B25" s="90" t="s">
        <v>38</v>
      </c>
      <c r="C25" s="84" t="s">
        <v>15</v>
      </c>
      <c r="D25" s="87"/>
      <c r="E25" s="91" t="s">
        <v>39</v>
      </c>
      <c r="F25" s="219">
        <f>'dXdata - Annual'!G31/100</f>
        <v>3.6375000000000005E-2</v>
      </c>
      <c r="G25" s="219">
        <f>'dXdata - Annual'!H31/100</f>
        <v>3.9500000000000007E-2</v>
      </c>
      <c r="H25" s="220">
        <f>'dXdata - Annual'!I31/100</f>
        <v>2.7416666666666666E-2</v>
      </c>
      <c r="I25" s="221">
        <f>'dXdata - Monthly'!F31/100</f>
        <v>2.7000000000000003E-2</v>
      </c>
      <c r="J25" s="221">
        <f>'dXdata - Monthly'!G31/100</f>
        <v>2.7000000000000003E-2</v>
      </c>
      <c r="K25" s="221">
        <f>'dXdata - Monthly'!H31/100</f>
        <v>2.7000000000000003E-2</v>
      </c>
      <c r="L25" s="221">
        <f>'dXdata - Monthly'!I31/100</f>
        <v>2.7000000000000003E-2</v>
      </c>
      <c r="M25" s="221">
        <f>'dXdata - Monthly'!J31/100</f>
        <v>2.7000000000000003E-2</v>
      </c>
      <c r="N25" s="221">
        <f>'dXdata - Monthly'!K31/100</f>
        <v>2.7000000000000003E-2</v>
      </c>
      <c r="O25" s="221">
        <f>'dXdata - Monthly'!L31/100</f>
        <v>2.9500000000000002E-2</v>
      </c>
      <c r="P25" s="221">
        <f>'dXdata - Monthly'!M31/100</f>
        <v>2.9500000000000002E-2</v>
      </c>
      <c r="Q25" s="221">
        <f>'dXdata - Monthly'!N31/100</f>
        <v>3.2000000000000001E-2</v>
      </c>
      <c r="R25" s="221">
        <f>'dXdata - Monthly'!O31/100</f>
        <v>3.2000000000000001E-2</v>
      </c>
      <c r="S25" s="221">
        <f>'dXdata - Monthly'!P31/100</f>
        <v>3.2000000000000001E-2</v>
      </c>
      <c r="T25" s="221">
        <f>'dXdata - Monthly'!Q31/100</f>
        <v>3.2000000000000001E-2</v>
      </c>
      <c r="U25" s="222">
        <f>'dXdata - Monthly'!R31/100</f>
        <v>3.4500000000000003E-2</v>
      </c>
      <c r="V25" s="221">
        <f>'dXdata - Monthly'!S31/100</f>
        <v>3.4500000000000003E-2</v>
      </c>
      <c r="W25" s="221">
        <f>'dXdata - Monthly'!T31/100</f>
        <v>3.4500000000000003E-2</v>
      </c>
      <c r="X25" s="221">
        <f>'dXdata - Monthly'!U31/100</f>
        <v>3.4500000000000003E-2</v>
      </c>
      <c r="Y25" s="221">
        <f>'dXdata - Monthly'!V31/100</f>
        <v>3.4500000000000003E-2</v>
      </c>
      <c r="Z25" s="221">
        <f>'dXdata - Monthly'!W31/100</f>
        <v>3.4500000000000003E-2</v>
      </c>
      <c r="AA25" s="221">
        <f>'dXdata - Monthly'!X31/100</f>
        <v>3.7000000000000005E-2</v>
      </c>
      <c r="AB25" s="221">
        <f>'dXdata - Monthly'!Y31/100</f>
        <v>3.7000000000000005E-2</v>
      </c>
      <c r="AC25" s="221">
        <f>'dXdata - Monthly'!Z31/100</f>
        <v>3.7000000000000005E-2</v>
      </c>
      <c r="AD25" s="221">
        <f>'dXdata - Monthly'!AA31/100</f>
        <v>3.95E-2</v>
      </c>
      <c r="AE25" s="221">
        <f>'dXdata - Monthly'!AB31/100</f>
        <v>3.95E-2</v>
      </c>
      <c r="AF25" s="221">
        <f>'dXdata - Monthly'!AC31/100</f>
        <v>3.95E-2</v>
      </c>
      <c r="AG25" s="222">
        <f>'dXdata - Monthly'!AP31/100</f>
        <v>3.95E-2</v>
      </c>
      <c r="AH25" s="221">
        <f>'dXdata - Monthly'!AQ31/100</f>
        <v>3.95E-2</v>
      </c>
      <c r="AI25" s="221">
        <f>'dXdata - Monthly'!AR31/100</f>
        <v>2.9500000000000002E-2</v>
      </c>
      <c r="AJ25" s="221">
        <f>'dXdata - Monthly'!AS31/100</f>
        <v>2.4500000000000001E-2</v>
      </c>
      <c r="AK25" s="221">
        <f>'dXdata - Monthly'!AT31/100</f>
        <v>2.4500000000000001E-2</v>
      </c>
      <c r="AL25" s="221">
        <f>'dXdata - Monthly'!AU31/100</f>
        <v>2.4500000000000001E-2</v>
      </c>
      <c r="AM25" s="221">
        <f>'dXdata - Monthly'!AV31/100</f>
        <v>2.4500000000000001E-2</v>
      </c>
      <c r="AN25" s="221">
        <f>'dXdata - Monthly'!AW31/100</f>
        <v>2.4500000000000001E-2</v>
      </c>
      <c r="AO25" s="221">
        <f>'dXdata - Monthly'!AX31/100</f>
        <v>2.4500000000000001E-2</v>
      </c>
      <c r="AP25" s="221">
        <f>'dXdata - Monthly'!AY31/100</f>
        <v>2.4500000000000001E-2</v>
      </c>
      <c r="AQ25" s="221">
        <f>'dXdata - Monthly'!AZ31/100</f>
        <v>2.4500000000000001E-2</v>
      </c>
      <c r="AR25" s="221">
        <f>'dXdata - Monthly'!BA31/100</f>
        <v>2.4500000000000001E-2</v>
      </c>
      <c r="AS25" s="222">
        <f>'dXdata - Monthly'!BB31/100</f>
        <v>2.4500000000000001E-2</v>
      </c>
      <c r="AT25" s="268">
        <f>'dXdata - Monthly'!BC31/100</f>
        <v>2.4500000000000001E-2</v>
      </c>
      <c r="AU25" s="69"/>
    </row>
    <row r="26" spans="1:13636" s="69" customFormat="1" ht="16.5" customHeight="1" thickBot="1" x14ac:dyDescent="0.25">
      <c r="A26" s="139">
        <v>23</v>
      </c>
      <c r="B26" s="158" t="s">
        <v>40</v>
      </c>
      <c r="C26" s="159"/>
      <c r="D26" s="160"/>
      <c r="E26" s="161" t="s">
        <v>41</v>
      </c>
      <c r="F26" s="176">
        <f>'dXdata - Annual'!G32/100</f>
        <v>1.6875000000000001E-2</v>
      </c>
      <c r="G26" s="176">
        <f>'dXdata - Annual'!H32/100</f>
        <v>0.02</v>
      </c>
      <c r="H26" s="177">
        <f>'dXdata - Annual'!I32/100</f>
        <v>7.9166666666666656E-3</v>
      </c>
      <c r="I26" s="162">
        <f>'dXdata - Monthly'!F32/100</f>
        <v>7.4999999999999997E-3</v>
      </c>
      <c r="J26" s="162">
        <f>'dXdata - Monthly'!G32/100</f>
        <v>7.4999999999999997E-3</v>
      </c>
      <c r="K26" s="162">
        <f>'dXdata - Monthly'!H32/100</f>
        <v>7.4999999999999997E-3</v>
      </c>
      <c r="L26" s="162">
        <f>'dXdata - Monthly'!I32/100</f>
        <v>7.4999999999999997E-3</v>
      </c>
      <c r="M26" s="162">
        <f>'dXdata - Monthly'!J32/100</f>
        <v>7.4999999999999997E-3</v>
      </c>
      <c r="N26" s="162">
        <f>'dXdata - Monthly'!K32/100</f>
        <v>7.4999999999999997E-3</v>
      </c>
      <c r="O26" s="162">
        <f>'dXdata - Monthly'!L32/100</f>
        <v>0.01</v>
      </c>
      <c r="P26" s="162">
        <f>'dXdata - Monthly'!M32/100</f>
        <v>0.01</v>
      </c>
      <c r="Q26" s="162">
        <f>'dXdata - Monthly'!N32/100</f>
        <v>1.2500000000000001E-2</v>
      </c>
      <c r="R26" s="162">
        <f>'dXdata - Monthly'!O32/100</f>
        <v>1.2500000000000001E-2</v>
      </c>
      <c r="S26" s="162">
        <f>'dXdata - Monthly'!P32/100</f>
        <v>1.2500000000000001E-2</v>
      </c>
      <c r="T26" s="162">
        <f>'dXdata - Monthly'!Q32/100</f>
        <v>1.2500000000000001E-2</v>
      </c>
      <c r="U26" s="163">
        <f>'dXdata - Monthly'!R32/100</f>
        <v>1.4999999999999999E-2</v>
      </c>
      <c r="V26" s="162">
        <f>'dXdata - Monthly'!S32/100</f>
        <v>1.4999999999999999E-2</v>
      </c>
      <c r="W26" s="162">
        <f>'dXdata - Monthly'!T32/100</f>
        <v>1.4999999999999999E-2</v>
      </c>
      <c r="X26" s="162">
        <f>'dXdata - Monthly'!U32/100</f>
        <v>1.4999999999999999E-2</v>
      </c>
      <c r="Y26" s="162">
        <f>'dXdata - Monthly'!V32/100</f>
        <v>1.4999999999999999E-2</v>
      </c>
      <c r="Z26" s="162">
        <f>'dXdata - Monthly'!W32/100</f>
        <v>1.4999999999999999E-2</v>
      </c>
      <c r="AA26" s="162">
        <f>'dXdata - Monthly'!X32/100</f>
        <v>1.7500000000000002E-2</v>
      </c>
      <c r="AB26" s="162">
        <f>'dXdata - Monthly'!Y32/100</f>
        <v>1.7500000000000002E-2</v>
      </c>
      <c r="AC26" s="162">
        <f>'dXdata - Monthly'!Z32/100</f>
        <v>1.7500000000000002E-2</v>
      </c>
      <c r="AD26" s="162">
        <f>'dXdata - Monthly'!AA32/100</f>
        <v>0.02</v>
      </c>
      <c r="AE26" s="162">
        <f>'dXdata - Monthly'!AB32/100</f>
        <v>0.02</v>
      </c>
      <c r="AF26" s="162">
        <f>'dXdata - Monthly'!AC32/100</f>
        <v>0.02</v>
      </c>
      <c r="AG26" s="163">
        <f>'dXdata - Monthly'!AP32/100</f>
        <v>0.02</v>
      </c>
      <c r="AH26" s="162">
        <f>'dXdata - Monthly'!AQ32/100</f>
        <v>0.02</v>
      </c>
      <c r="AI26" s="162">
        <f>'dXdata - Monthly'!AR32/100</f>
        <v>0.01</v>
      </c>
      <c r="AJ26" s="162">
        <f>'dXdata - Monthly'!AS32/100</f>
        <v>5.0000000000000001E-3</v>
      </c>
      <c r="AK26" s="162">
        <f>'dXdata - Monthly'!AT32/100</f>
        <v>5.0000000000000001E-3</v>
      </c>
      <c r="AL26" s="162">
        <f>'dXdata - Monthly'!AU32/100</f>
        <v>5.0000000000000001E-3</v>
      </c>
      <c r="AM26" s="162">
        <f>'dXdata - Monthly'!AV32/100</f>
        <v>5.0000000000000001E-3</v>
      </c>
      <c r="AN26" s="162">
        <f>'dXdata - Monthly'!AW32/100</f>
        <v>5.0000000000000001E-3</v>
      </c>
      <c r="AO26" s="162">
        <f>'dXdata - Monthly'!AX32/100</f>
        <v>5.0000000000000001E-3</v>
      </c>
      <c r="AP26" s="162">
        <f>'dXdata - Monthly'!AY32/100</f>
        <v>5.0000000000000001E-3</v>
      </c>
      <c r="AQ26" s="162">
        <f>'dXdata - Monthly'!AZ32/100</f>
        <v>5.0000000000000001E-3</v>
      </c>
      <c r="AR26" s="162">
        <f>'dXdata - Monthly'!BA32/100</f>
        <v>5.0000000000000001E-3</v>
      </c>
      <c r="AS26" s="163">
        <f>'dXdata - Monthly'!BB32/100</f>
        <v>5.0000000000000001E-3</v>
      </c>
      <c r="AT26" s="269">
        <f>'dXdata - Monthly'!BC32/100</f>
        <v>5.0000000000000001E-3</v>
      </c>
    </row>
    <row r="27" spans="1:13636" s="71" customFormat="1" ht="16.5" customHeight="1" thickBot="1" x14ac:dyDescent="0.25">
      <c r="A27" s="72"/>
      <c r="B27" s="66" t="s">
        <v>42</v>
      </c>
      <c r="C27" s="67"/>
      <c r="D27" s="68"/>
      <c r="E27" s="288" t="s">
        <v>42</v>
      </c>
      <c r="F27" s="289"/>
      <c r="G27" s="289"/>
      <c r="H27" s="289"/>
      <c r="I27" s="289"/>
      <c r="J27" s="289"/>
      <c r="K27" s="289"/>
      <c r="L27" s="289"/>
      <c r="M27" s="289"/>
      <c r="N27" s="289"/>
      <c r="O27" s="289"/>
      <c r="P27" s="289"/>
      <c r="Q27" s="289"/>
      <c r="R27" s="289"/>
      <c r="S27" s="289"/>
      <c r="T27" s="289"/>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1"/>
      <c r="AU27" s="69"/>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row>
    <row r="28" spans="1:13636" s="69" customFormat="1" ht="16.5" customHeight="1" x14ac:dyDescent="0.2">
      <c r="A28" s="139">
        <v>25</v>
      </c>
      <c r="B28" s="152" t="s">
        <v>43</v>
      </c>
      <c r="C28" s="141" t="s">
        <v>44</v>
      </c>
      <c r="D28" s="142"/>
      <c r="E28" s="155" t="s">
        <v>45</v>
      </c>
      <c r="F28" s="166">
        <f>'dXdata - Annual'!G33</f>
        <v>81.620438145999941</v>
      </c>
      <c r="G28" s="166">
        <f>'dXdata - Annual'!H33</f>
        <v>80.975452174165909</v>
      </c>
      <c r="H28" s="167">
        <f>'dXdata - Annual'!I33</f>
        <v>78.983944747304648</v>
      </c>
      <c r="I28" s="215">
        <f>'dXdata - Monthly'!F33</f>
        <v>6.5956951463365128</v>
      </c>
      <c r="J28" s="215">
        <f>'dXdata - Monthly'!G33</f>
        <v>6.6497542024365002</v>
      </c>
      <c r="K28" s="215">
        <f>'dXdata - Monthly'!H33</f>
        <v>6.5874109375031029</v>
      </c>
      <c r="L28" s="215">
        <f>'dXdata - Monthly'!I33</f>
        <v>6.6186934122046743</v>
      </c>
      <c r="M28" s="215">
        <f>'dXdata - Monthly'!J33</f>
        <v>6.6576988945144437</v>
      </c>
      <c r="N28" s="215">
        <f>'dXdata - Monthly'!K33</f>
        <v>6.7069757572557993</v>
      </c>
      <c r="O28" s="215">
        <f>'dXdata - Monthly'!L33</f>
        <v>6.6644093433283924</v>
      </c>
      <c r="P28" s="215">
        <f>'dXdata - Monthly'!M33</f>
        <v>6.6348404296632388</v>
      </c>
      <c r="Q28" s="215">
        <f>'dXdata - Monthly'!N33</f>
        <v>6.7492415989967496</v>
      </c>
      <c r="R28" s="215">
        <f>'dXdata - Monthly'!O33</f>
        <v>6.8662500572965133</v>
      </c>
      <c r="S28" s="215">
        <f>'dXdata - Monthly'!P33</f>
        <v>6.7539748619994455</v>
      </c>
      <c r="T28" s="215">
        <f>'dXdata - Monthly'!Q33</f>
        <v>6.7184903681596158</v>
      </c>
      <c r="U28" s="216">
        <f>'dXdata - Monthly'!R33</f>
        <v>6.71593700244276</v>
      </c>
      <c r="V28" s="215">
        <f>'dXdata - Monthly'!S33</f>
        <v>6.7552001180552059</v>
      </c>
      <c r="W28" s="215">
        <f>'dXdata - Monthly'!T33</f>
        <v>6.6931654139378072</v>
      </c>
      <c r="X28" s="215">
        <f>'dXdata - Monthly'!U33</f>
        <v>6.7412000447856295</v>
      </c>
      <c r="Y28" s="215">
        <f>'dXdata - Monthly'!V33</f>
        <v>6.9598867812971017</v>
      </c>
      <c r="Z28" s="215">
        <f>'dXdata - Monthly'!W33</f>
        <v>6.809344053344061</v>
      </c>
      <c r="AA28" s="215">
        <f>'dXdata - Monthly'!X33</f>
        <v>6.8041724142953353</v>
      </c>
      <c r="AB28" s="215">
        <f>'dXdata - Monthly'!Y33</f>
        <v>6.8276809538753911</v>
      </c>
      <c r="AC28" s="215">
        <f>'dXdata - Monthly'!Z33</f>
        <v>6.8841915206655928</v>
      </c>
      <c r="AD28" s="215">
        <f>'dXdata - Monthly'!AA33</f>
        <v>6.7560449156291051</v>
      </c>
      <c r="AE28" s="215">
        <f>'dXdata - Monthly'!AB33</f>
        <v>6.8426127010651188</v>
      </c>
      <c r="AF28" s="215">
        <f>'dXdata - Monthly'!AC33</f>
        <v>6.8310022266068184</v>
      </c>
      <c r="AG28" s="232">
        <f>'dXdata - Monthly'!AP33</f>
        <v>6.7884438013089508</v>
      </c>
      <c r="AH28" s="233">
        <f>'dXdata - Monthly'!AQ33</f>
        <v>6.8053038039539961</v>
      </c>
      <c r="AI28" s="233">
        <f>'dXdata - Monthly'!AR33</f>
        <v>5.9592300464860424</v>
      </c>
      <c r="AJ28" s="233">
        <f>'dXdata - Monthly'!AS33</f>
        <v>4.9166819369437391</v>
      </c>
      <c r="AK28" s="233">
        <f>'dXdata - Monthly'!AT33</f>
        <v>5.8763370306386191</v>
      </c>
      <c r="AL28" s="233">
        <f>'dXdata - Monthly'!AU33</f>
        <v>6.7709946372352992</v>
      </c>
      <c r="AM28" s="233">
        <f>'dXdata - Monthly'!AV33</f>
        <v>6.8877694281210058</v>
      </c>
      <c r="AN28" s="233">
        <f>'dXdata - Monthly'!AW33</f>
        <v>6.8143619112741334</v>
      </c>
      <c r="AO28" s="233">
        <f>'dXdata - Monthly'!AX33</f>
        <v>7.0191434394918213</v>
      </c>
      <c r="AP28" s="233">
        <f>'dXdata - Monthly'!AY33</f>
        <v>7.0153658162978987</v>
      </c>
      <c r="AQ28" s="233">
        <f>'dXdata - Monthly'!AZ33</f>
        <v>7.0880084218662756</v>
      </c>
      <c r="AR28" s="233">
        <f>'dXdata - Monthly'!BA33</f>
        <v>7.0423044736868698</v>
      </c>
      <c r="AS28" s="232" t="e">
        <f>'dXdata - Monthly'!BB33</f>
        <v>#N/A</v>
      </c>
      <c r="AT28" s="261" t="e">
        <f>'dXdata - Monthly'!BC33</f>
        <v>#N/A</v>
      </c>
    </row>
    <row r="29" spans="1:13636" s="77" customFormat="1" ht="16.5" customHeight="1" x14ac:dyDescent="0.2">
      <c r="A29" s="73">
        <v>26</v>
      </c>
      <c r="B29" s="92" t="s">
        <v>46</v>
      </c>
      <c r="C29" s="75" t="s">
        <v>47</v>
      </c>
      <c r="D29" s="76"/>
      <c r="E29" s="91" t="s">
        <v>48</v>
      </c>
      <c r="F29" s="131">
        <f>'dXdata - Annual'!G34</f>
        <v>31.714029486257626</v>
      </c>
      <c r="G29" s="131">
        <f>'dXdata - Annual'!H34</f>
        <v>32.43068142383202</v>
      </c>
      <c r="H29" s="132">
        <f>'dXdata - Annual'!I34</f>
        <v>32.272257788087252</v>
      </c>
      <c r="I29" s="217">
        <f>'dXdata - Monthly'!F34</f>
        <v>2.6233445240947475</v>
      </c>
      <c r="J29" s="217">
        <f>'dXdata - Monthly'!G34</f>
        <v>2.6439632910134234</v>
      </c>
      <c r="K29" s="217">
        <f>'dXdata - Monthly'!H34</f>
        <v>2.6104499112439026</v>
      </c>
      <c r="L29" s="217">
        <f>'dXdata - Monthly'!I34</f>
        <v>2.6605758998094946</v>
      </c>
      <c r="M29" s="217">
        <f>'dXdata - Monthly'!J34</f>
        <v>2.7045350366662899</v>
      </c>
      <c r="N29" s="217">
        <f>'dXdata - Monthly'!K34</f>
        <v>2.7066915292750329</v>
      </c>
      <c r="O29" s="217">
        <f>'dXdata - Monthly'!L34</f>
        <v>2.6571681401302008</v>
      </c>
      <c r="P29" s="217">
        <f>'dXdata - Monthly'!M34</f>
        <v>2.6016469948287972</v>
      </c>
      <c r="Q29" s="217">
        <f>'dXdata - Monthly'!N34</f>
        <v>2.6232163834708859</v>
      </c>
      <c r="R29" s="217">
        <f>'dXdata - Monthly'!O34</f>
        <v>2.6251222080464602</v>
      </c>
      <c r="S29" s="217">
        <f>'dXdata - Monthly'!P34</f>
        <v>2.6033354885235664</v>
      </c>
      <c r="T29" s="217">
        <f>'dXdata - Monthly'!Q34</f>
        <v>2.604308736313278</v>
      </c>
      <c r="U29" s="218">
        <f>'dXdata - Monthly'!R34</f>
        <v>2.6423069438990412</v>
      </c>
      <c r="V29" s="217">
        <f>'dXdata - Monthly'!S34</f>
        <v>2.660006542296518</v>
      </c>
      <c r="W29" s="217">
        <f>'dXdata - Monthly'!T34</f>
        <v>2.632645994518616</v>
      </c>
      <c r="X29" s="217">
        <f>'dXdata - Monthly'!U34</f>
        <v>2.666390690143384</v>
      </c>
      <c r="Y29" s="217">
        <f>'dXdata - Monthly'!V34</f>
        <v>2.7432522907673293</v>
      </c>
      <c r="Z29" s="217">
        <f>'dXdata - Monthly'!W34</f>
        <v>2.708556128420347</v>
      </c>
      <c r="AA29" s="217">
        <f>'dXdata - Monthly'!X34</f>
        <v>2.6591615929689794</v>
      </c>
      <c r="AB29" s="217">
        <f>'dXdata - Monthly'!Y34</f>
        <v>2.6142237575245288</v>
      </c>
      <c r="AC29" s="217">
        <f>'dXdata - Monthly'!Z34</f>
        <v>2.5943429125879276</v>
      </c>
      <c r="AD29" s="217">
        <f>'dXdata - Monthly'!AA34</f>
        <v>2.5492276584884275</v>
      </c>
      <c r="AE29" s="217">
        <f>'dXdata - Monthly'!AB34</f>
        <v>2.6060204570093308</v>
      </c>
      <c r="AF29" s="217">
        <f>'dXdata - Monthly'!AC34</f>
        <v>2.6378945176332027</v>
      </c>
      <c r="AG29" s="242">
        <f>'dXdata - Monthly'!AP34</f>
        <v>2.7335452145599453</v>
      </c>
      <c r="AH29" s="243">
        <f>'dXdata - Monthly'!AQ34</f>
        <v>2.7335354936793457</v>
      </c>
      <c r="AI29" s="243">
        <f>'dXdata - Monthly'!AR34</f>
        <v>2.346421144485145</v>
      </c>
      <c r="AJ29" s="243">
        <f>'dXdata - Monthly'!AS34</f>
        <v>1.8828841067573174</v>
      </c>
      <c r="AK29" s="243">
        <f>'dXdata - Monthly'!AT34</f>
        <v>2.3464911005681555</v>
      </c>
      <c r="AL29" s="243">
        <f>'dXdata - Monthly'!AU34</f>
        <v>2.82229993485997</v>
      </c>
      <c r="AM29" s="243">
        <f>'dXdata - Monthly'!AV34</f>
        <v>2.8866403281866249</v>
      </c>
      <c r="AN29" s="243">
        <f>'dXdata - Monthly'!AW34</f>
        <v>2.8263324861822734</v>
      </c>
      <c r="AO29" s="243">
        <f>'dXdata - Monthly'!AX34</f>
        <v>2.9234089282736901</v>
      </c>
      <c r="AP29" s="243">
        <f>'dXdata - Monthly'!AY34</f>
        <v>2.9402117518081781</v>
      </c>
      <c r="AQ29" s="243">
        <f>'dXdata - Monthly'!AZ34</f>
        <v>2.9302414574608568</v>
      </c>
      <c r="AR29" s="243">
        <f>'dXdata - Monthly'!BA34</f>
        <v>2.9002458412657472</v>
      </c>
      <c r="AS29" s="242" t="e">
        <f>'dXdata - Monthly'!BB34</f>
        <v>#N/A</v>
      </c>
      <c r="AT29" s="262" t="e">
        <f>'dXdata - Monthly'!BC34</f>
        <v>#N/A</v>
      </c>
      <c r="AU29" s="69"/>
    </row>
    <row r="30" spans="1:13636" s="69" customFormat="1" ht="16.5" customHeight="1" x14ac:dyDescent="0.2">
      <c r="A30" s="139">
        <v>28</v>
      </c>
      <c r="B30" s="152" t="s">
        <v>49</v>
      </c>
      <c r="C30" s="141" t="s">
        <v>50</v>
      </c>
      <c r="D30" s="142"/>
      <c r="E30" s="155" t="s">
        <v>51</v>
      </c>
      <c r="F30" s="170">
        <f>'dXdata - Annual'!G36</f>
        <v>10971</v>
      </c>
      <c r="G30" s="170">
        <f>'dXdata - Annual'!H36</f>
        <v>11909</v>
      </c>
      <c r="H30" s="173">
        <f>'dXdata - Annual'!I36</f>
        <v>9235</v>
      </c>
      <c r="I30" s="171">
        <f>'dXdata - Monthly'!F36</f>
        <v>426</v>
      </c>
      <c r="J30" s="171">
        <f>'dXdata - Monthly'!G36</f>
        <v>508</v>
      </c>
      <c r="K30" s="171">
        <f>'dXdata - Monthly'!H36</f>
        <v>1145</v>
      </c>
      <c r="L30" s="171">
        <f>'dXdata - Monthly'!I36</f>
        <v>1099</v>
      </c>
      <c r="M30" s="171">
        <f>'dXdata - Monthly'!J36</f>
        <v>957</v>
      </c>
      <c r="N30" s="171">
        <f>'dXdata - Monthly'!K36</f>
        <v>1390</v>
      </c>
      <c r="O30" s="171">
        <f>'dXdata - Monthly'!L36</f>
        <v>1146</v>
      </c>
      <c r="P30" s="171">
        <f>'dXdata - Monthly'!M36</f>
        <v>809</v>
      </c>
      <c r="Q30" s="171">
        <f>'dXdata - Monthly'!N36</f>
        <v>914</v>
      </c>
      <c r="R30" s="171">
        <f>'dXdata - Monthly'!O36</f>
        <v>953</v>
      </c>
      <c r="S30" s="171">
        <f>'dXdata - Monthly'!P36</f>
        <v>1504</v>
      </c>
      <c r="T30" s="171">
        <f>'dXdata - Monthly'!Q36</f>
        <v>683</v>
      </c>
      <c r="U30" s="172">
        <f>'dXdata - Monthly'!R36</f>
        <v>651</v>
      </c>
      <c r="V30" s="171">
        <f>'dXdata - Monthly'!S36</f>
        <v>578</v>
      </c>
      <c r="W30" s="171">
        <f>'dXdata - Monthly'!T36</f>
        <v>831</v>
      </c>
      <c r="X30" s="171">
        <f>'dXdata - Monthly'!U36</f>
        <v>1203</v>
      </c>
      <c r="Y30" s="171">
        <f>'dXdata - Monthly'!V36</f>
        <v>1649</v>
      </c>
      <c r="Z30" s="171">
        <f>'dXdata - Monthly'!W36</f>
        <v>1067</v>
      </c>
      <c r="AA30" s="171">
        <f>'dXdata - Monthly'!X36</f>
        <v>1010</v>
      </c>
      <c r="AB30" s="171">
        <f>'dXdata - Monthly'!Y36</f>
        <v>1096</v>
      </c>
      <c r="AC30" s="171">
        <f>'dXdata - Monthly'!Z36</f>
        <v>834</v>
      </c>
      <c r="AD30" s="171">
        <f>'dXdata - Monthly'!AA36</f>
        <v>686</v>
      </c>
      <c r="AE30" s="171">
        <f>'dXdata - Monthly'!AB36</f>
        <v>836</v>
      </c>
      <c r="AF30" s="171">
        <f>'dXdata - Monthly'!AC36</f>
        <v>530</v>
      </c>
      <c r="AG30" s="240">
        <f>'dXdata - Monthly'!AP36</f>
        <v>642</v>
      </c>
      <c r="AH30" s="241">
        <f>'dXdata - Monthly'!AQ36</f>
        <v>646</v>
      </c>
      <c r="AI30" s="241">
        <f>'dXdata - Monthly'!AR36</f>
        <v>944</v>
      </c>
      <c r="AJ30" s="241">
        <f>'dXdata - Monthly'!AS36</f>
        <v>575</v>
      </c>
      <c r="AK30" s="241">
        <f>'dXdata - Monthly'!AT36</f>
        <v>721</v>
      </c>
      <c r="AL30" s="241">
        <f>'dXdata - Monthly'!AU36</f>
        <v>425</v>
      </c>
      <c r="AM30" s="241">
        <f>'dXdata - Monthly'!AV36</f>
        <v>737</v>
      </c>
      <c r="AN30" s="241">
        <f>'dXdata - Monthly'!AW36</f>
        <v>736</v>
      </c>
      <c r="AO30" s="241">
        <f>'dXdata - Monthly'!AX36</f>
        <v>1035</v>
      </c>
      <c r="AP30" s="241">
        <f>'dXdata - Monthly'!AY36</f>
        <v>982</v>
      </c>
      <c r="AQ30" s="241">
        <f>'dXdata - Monthly'!AZ36</f>
        <v>952</v>
      </c>
      <c r="AR30" s="241">
        <f>'dXdata - Monthly'!BA36</f>
        <v>840</v>
      </c>
      <c r="AS30" s="256">
        <f>'dXdata - Monthly'!BB36</f>
        <v>1122</v>
      </c>
      <c r="AT30" s="263">
        <f>'dXdata - Monthly'!BC36</f>
        <v>642</v>
      </c>
    </row>
    <row r="31" spans="1:13636" s="77" customFormat="1" ht="16.5" customHeight="1" x14ac:dyDescent="0.2">
      <c r="A31" s="73">
        <v>29</v>
      </c>
      <c r="B31" s="92" t="s">
        <v>52</v>
      </c>
      <c r="C31" s="75" t="s">
        <v>53</v>
      </c>
      <c r="D31" s="76"/>
      <c r="E31" s="91" t="s">
        <v>233</v>
      </c>
      <c r="F31" s="120">
        <f>'dXdata - Annual'!G37</f>
        <v>4925</v>
      </c>
      <c r="G31" s="120">
        <f>'dXdata - Annual'!H37</f>
        <v>5589</v>
      </c>
      <c r="H31" s="133">
        <f>'dXdata - Annual'!I37</f>
        <v>3602</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238">
        <f>'dXdata - Monthly'!AP37</f>
        <v>424</v>
      </c>
      <c r="AH31" s="239">
        <f>'dXdata - Monthly'!AQ37</f>
        <v>385</v>
      </c>
      <c r="AI31" s="239">
        <f>'dXdata - Monthly'!AR37</f>
        <v>397</v>
      </c>
      <c r="AJ31" s="239">
        <f>'dXdata - Monthly'!AS37</f>
        <v>260</v>
      </c>
      <c r="AK31" s="239">
        <f>'dXdata - Monthly'!AT37</f>
        <v>231</v>
      </c>
      <c r="AL31" s="239">
        <f>'dXdata - Monthly'!AU37</f>
        <v>250</v>
      </c>
      <c r="AM31" s="239">
        <f>'dXdata - Monthly'!AV37</f>
        <v>288</v>
      </c>
      <c r="AN31" s="239">
        <f>'dXdata - Monthly'!AW37</f>
        <v>239</v>
      </c>
      <c r="AO31" s="239">
        <f>'dXdata - Monthly'!AX37</f>
        <v>268</v>
      </c>
      <c r="AP31" s="239">
        <f>'dXdata - Monthly'!AY37</f>
        <v>319</v>
      </c>
      <c r="AQ31" s="239">
        <f>'dXdata - Monthly'!AZ37</f>
        <v>265</v>
      </c>
      <c r="AR31" s="239">
        <f>'dXdata - Monthly'!BA37</f>
        <v>276</v>
      </c>
      <c r="AS31" s="238">
        <f>'dXdata - Monthly'!BB37</f>
        <v>254</v>
      </c>
      <c r="AT31" s="264" t="e">
        <f>'dXdata - Monthly'!BC37</f>
        <v>#N/A</v>
      </c>
      <c r="AU31" s="69"/>
    </row>
    <row r="32" spans="1:13636" s="69" customFormat="1" ht="16.5" customHeight="1" x14ac:dyDescent="0.2">
      <c r="A32" s="139">
        <v>31</v>
      </c>
      <c r="B32" s="152" t="s">
        <v>55</v>
      </c>
      <c r="C32" s="141" t="s">
        <v>54</v>
      </c>
      <c r="D32" s="142"/>
      <c r="E32" s="155" t="s">
        <v>56</v>
      </c>
      <c r="F32" s="170">
        <f>'dXdata - Annual'!G38</f>
        <v>20534</v>
      </c>
      <c r="G32" s="170">
        <f>'dXdata - Annual'!H38</f>
        <v>20938</v>
      </c>
      <c r="H32" s="173">
        <f>'dXdata - Annual'!I38</f>
        <v>21862</v>
      </c>
      <c r="I32" s="171">
        <f>'dXdata - Monthly'!F38</f>
        <v>1147</v>
      </c>
      <c r="J32" s="171">
        <f>'dXdata - Monthly'!G38</f>
        <v>1689</v>
      </c>
      <c r="K32" s="171">
        <f>'dXdata - Monthly'!H38</f>
        <v>2384</v>
      </c>
      <c r="L32" s="171">
        <f>'dXdata - Monthly'!I38</f>
        <v>2393</v>
      </c>
      <c r="M32" s="171">
        <f>'dXdata - Monthly'!J38</f>
        <v>2657</v>
      </c>
      <c r="N32" s="171">
        <f>'dXdata - Monthly'!K38</f>
        <v>2659</v>
      </c>
      <c r="O32" s="171">
        <f>'dXdata - Monthly'!L38</f>
        <v>2095</v>
      </c>
      <c r="P32" s="171">
        <f>'dXdata - Monthly'!M38</f>
        <v>2059</v>
      </c>
      <c r="Q32" s="171">
        <f>'dXdata - Monthly'!N38</f>
        <v>1899</v>
      </c>
      <c r="R32" s="171">
        <f>'dXdata - Monthly'!O38</f>
        <v>1845</v>
      </c>
      <c r="S32" s="171">
        <f>'dXdata - Monthly'!P38</f>
        <v>1742</v>
      </c>
      <c r="T32" s="171">
        <f>'dXdata - Monthly'!Q38</f>
        <v>1300</v>
      </c>
      <c r="U32" s="172">
        <f>'dXdata - Monthly'!R38</f>
        <v>1216</v>
      </c>
      <c r="V32" s="171">
        <f>'dXdata - Monthly'!S38</f>
        <v>1442</v>
      </c>
      <c r="W32" s="171">
        <f>'dXdata - Monthly'!T38</f>
        <v>1733</v>
      </c>
      <c r="X32" s="171">
        <f>'dXdata - Monthly'!U38</f>
        <v>1895</v>
      </c>
      <c r="Y32" s="171">
        <f>'dXdata - Monthly'!V38</f>
        <v>2193</v>
      </c>
      <c r="Z32" s="171">
        <f>'dXdata - Monthly'!W38</f>
        <v>2383</v>
      </c>
      <c r="AA32" s="171">
        <f>'dXdata - Monthly'!X38</f>
        <v>1974</v>
      </c>
      <c r="AB32" s="171">
        <f>'dXdata - Monthly'!Y38</f>
        <v>1925</v>
      </c>
      <c r="AC32" s="171">
        <f>'dXdata - Monthly'!Z38</f>
        <v>1654</v>
      </c>
      <c r="AD32" s="171">
        <f>'dXdata - Monthly'!AA38</f>
        <v>1676</v>
      </c>
      <c r="AE32" s="171">
        <f>'dXdata - Monthly'!AB38</f>
        <v>1458</v>
      </c>
      <c r="AF32" s="171">
        <f>'dXdata - Monthly'!AC38</f>
        <v>985</v>
      </c>
      <c r="AG32" s="256">
        <f>'dXdata - Monthly'!AP38</f>
        <v>1127</v>
      </c>
      <c r="AH32" s="257">
        <f>'dXdata - Monthly'!AQ38</f>
        <v>1521</v>
      </c>
      <c r="AI32" s="257">
        <f>'dXdata - Monthly'!AR38</f>
        <v>1526</v>
      </c>
      <c r="AJ32" s="257">
        <f>'dXdata - Monthly'!AS38</f>
        <v>776</v>
      </c>
      <c r="AK32" s="257">
        <f>'dXdata - Monthly'!AT38</f>
        <v>1441</v>
      </c>
      <c r="AL32" s="257">
        <f>'dXdata - Monthly'!AU38</f>
        <v>2296</v>
      </c>
      <c r="AM32" s="257">
        <f>'dXdata - Monthly'!AV38</f>
        <v>2544</v>
      </c>
      <c r="AN32" s="257">
        <f>'dXdata - Monthly'!AW38</f>
        <v>2250</v>
      </c>
      <c r="AO32" s="257">
        <f>'dXdata - Monthly'!AX38</f>
        <v>2405</v>
      </c>
      <c r="AP32" s="257">
        <f>'dXdata - Monthly'!AY38</f>
        <v>2399</v>
      </c>
      <c r="AQ32" s="257">
        <f>'dXdata - Monthly'!AZ38</f>
        <v>1948</v>
      </c>
      <c r="AR32" s="257">
        <f>'dXdata - Monthly'!BA38</f>
        <v>1629</v>
      </c>
      <c r="AS32" s="256">
        <f>'dXdata - Monthly'!BB38</f>
        <v>1654</v>
      </c>
      <c r="AT32" s="265">
        <f>'dXdata - Monthly'!BC38</f>
        <v>2475</v>
      </c>
    </row>
    <row r="33" spans="1:47" s="77" customFormat="1" ht="16.5" customHeight="1" x14ac:dyDescent="0.2">
      <c r="A33" s="73">
        <v>32</v>
      </c>
      <c r="B33" s="92" t="s">
        <v>57</v>
      </c>
      <c r="C33" s="75" t="s">
        <v>53</v>
      </c>
      <c r="D33" s="76"/>
      <c r="E33" s="91" t="s">
        <v>58</v>
      </c>
      <c r="F33" s="120">
        <f>'dXdata - Annual'!G40</f>
        <v>48.551835159564263</v>
      </c>
      <c r="G33" s="120">
        <f>'dXdata - Annual'!H40</f>
        <v>53.991025553706443</v>
      </c>
      <c r="H33" s="133">
        <f>'dXdata - Annual'!I40</f>
        <v>61.293323057013772</v>
      </c>
      <c r="I33" s="134">
        <f>'dXdata - Monthly'!F40*100</f>
        <v>37.385919165580184</v>
      </c>
      <c r="J33" s="134">
        <f>'dXdata - Monthly'!G40*100</f>
        <v>53.096510531279471</v>
      </c>
      <c r="K33" s="134">
        <f>'dXdata - Monthly'!H40*100</f>
        <v>56.573327005220698</v>
      </c>
      <c r="L33" s="134">
        <f>'dXdata - Monthly'!I40*100</f>
        <v>55.59944237918215</v>
      </c>
      <c r="M33" s="134">
        <f>'dXdata - Monthly'!J40*100</f>
        <v>54.004065040650403</v>
      </c>
      <c r="N33" s="134">
        <f>'dXdata - Monthly'!K40*100</f>
        <v>54.972090138515604</v>
      </c>
      <c r="O33" s="134">
        <f>'dXdata - Monthly'!L40*100</f>
        <v>54.857292484943699</v>
      </c>
      <c r="P33" s="134">
        <f>'dXdata - Monthly'!M40*100</f>
        <v>52.781338118431179</v>
      </c>
      <c r="Q33" s="134">
        <f>'dXdata - Monthly'!N40*100</f>
        <v>46.50991917707568</v>
      </c>
      <c r="R33" s="134">
        <f>'dXdata - Monthly'!O40*100</f>
        <v>55.909090909090907</v>
      </c>
      <c r="S33" s="134">
        <f>'dXdata - Monthly'!P40*100</f>
        <v>64.470762398223542</v>
      </c>
      <c r="T33" s="134">
        <f>'dXdata - Monthly'!Q40*100</f>
        <v>82.592121982210926</v>
      </c>
      <c r="U33" s="135">
        <f>'dXdata - Monthly'!R40*100</f>
        <v>38.071383844708826</v>
      </c>
      <c r="V33" s="134">
        <f>'dXdata - Monthly'!S40*100</f>
        <v>46.833387463462159</v>
      </c>
      <c r="W33" s="134">
        <f>'dXdata - Monthly'!T40*100</f>
        <v>39.729481889041722</v>
      </c>
      <c r="X33" s="134">
        <f>'dXdata - Monthly'!U40*100</f>
        <v>41.133058389407424</v>
      </c>
      <c r="Y33" s="134">
        <f>'dXdata - Monthly'!V40*100</f>
        <v>39.742660384197173</v>
      </c>
      <c r="Z33" s="134">
        <f>'dXdata - Monthly'!W40*100</f>
        <v>49.194880264244425</v>
      </c>
      <c r="AA33" s="134">
        <f>'dXdata - Monthly'!X40*100</f>
        <v>51.811023622047244</v>
      </c>
      <c r="AB33" s="134">
        <f>'dXdata - Monthly'!Y40*100</f>
        <v>49.082100968893421</v>
      </c>
      <c r="AC33" s="134">
        <f>'dXdata - Monthly'!Z40*100</f>
        <v>42.871954380508036</v>
      </c>
      <c r="AD33" s="134">
        <f>'dXdata - Monthly'!AA40*100</f>
        <v>53.838740764535821</v>
      </c>
      <c r="AE33" s="134">
        <f>'dXdata - Monthly'!AB40*100</f>
        <v>58.624849215922801</v>
      </c>
      <c r="AF33" s="134">
        <f>'dXdata - Monthly'!AC40*100</f>
        <v>71.688500727802037</v>
      </c>
      <c r="AG33" s="244">
        <f>'dXdata - Monthly'!AP40*100</f>
        <v>37.145682267633489</v>
      </c>
      <c r="AH33" s="245">
        <f>'dXdata - Monthly'!AQ40*100</f>
        <v>45.882352941176471</v>
      </c>
      <c r="AI33" s="245">
        <f>'dXdata - Monthly'!AR40*100</f>
        <v>49.083306529430686</v>
      </c>
      <c r="AJ33" s="245">
        <f>'dXdata - Monthly'!AS40*100</f>
        <v>41.408751334044823</v>
      </c>
      <c r="AK33" s="245">
        <f>'dXdata - Monthly'!AT40*100</f>
        <v>46.543927648578808</v>
      </c>
      <c r="AL33" s="245">
        <f>'dXdata - Monthly'!AU40*100</f>
        <v>53.370525337052534</v>
      </c>
      <c r="AM33" s="245">
        <f>'dXdata - Monthly'!AV40*100</f>
        <v>62.706433325117082</v>
      </c>
      <c r="AN33" s="245">
        <f>'dXdata - Monthly'!AW40*100</f>
        <v>65.047701647875115</v>
      </c>
      <c r="AO33" s="245">
        <f>'dXdata - Monthly'!AX40*100</f>
        <v>67.348081769812367</v>
      </c>
      <c r="AP33" s="245">
        <f>'dXdata - Monthly'!AY40*100</f>
        <v>75.989863794741837</v>
      </c>
      <c r="AQ33" s="245">
        <f>'dXdata - Monthly'!AZ40*100</f>
        <v>86.770601336302903</v>
      </c>
      <c r="AR33" s="245">
        <f>'dXdata - Monthly'!BA40*100</f>
        <v>104.22264875239924</v>
      </c>
      <c r="AS33" s="244">
        <f>'dXdata - Monthly'!BB40*100</f>
        <v>55.503355704697988</v>
      </c>
      <c r="AT33" s="255">
        <f>'dXdata - Monthly'!BC40*100</f>
        <v>66.442953020134226</v>
      </c>
      <c r="AU33" s="69"/>
    </row>
    <row r="34" spans="1:47" s="69" customFormat="1" ht="16.5" customHeight="1" thickBot="1" x14ac:dyDescent="0.25">
      <c r="A34" s="139">
        <v>33</v>
      </c>
      <c r="B34" s="158" t="s">
        <v>59</v>
      </c>
      <c r="C34" s="141" t="s">
        <v>44</v>
      </c>
      <c r="D34" s="160"/>
      <c r="E34" s="161" t="s">
        <v>151</v>
      </c>
      <c r="F34" s="195">
        <f>'dXdata - Annual'!G39</f>
        <v>458.09333333333331</v>
      </c>
      <c r="G34" s="195">
        <f>'dXdata - Annual'!H39</f>
        <v>441.83391666666671</v>
      </c>
      <c r="H34" s="196">
        <f>'dXdata - Annual'!I39</f>
        <v>449.5796666666667</v>
      </c>
      <c r="I34" s="197">
        <f>'dXdata - Monthly'!F39/1000</f>
        <v>451.24200000000002</v>
      </c>
      <c r="J34" s="197">
        <f>'dXdata - Monthly'!G39/1000</f>
        <v>464.834</v>
      </c>
      <c r="K34" s="197">
        <f>'dXdata - Monthly'!H39/1000</f>
        <v>472.49099999999999</v>
      </c>
      <c r="L34" s="197">
        <f>'dXdata - Monthly'!I39/1000</f>
        <v>475.51600000000002</v>
      </c>
      <c r="M34" s="197">
        <f>'dXdata - Monthly'!J39/1000</f>
        <v>485.44400000000002</v>
      </c>
      <c r="N34" s="197">
        <f>'dXdata - Monthly'!K39/1000</f>
        <v>483.10599999999999</v>
      </c>
      <c r="O34" s="197">
        <f>'dXdata - Monthly'!L39/1000</f>
        <v>458.48</v>
      </c>
      <c r="P34" s="197">
        <f>'dXdata - Monthly'!M39/1000</f>
        <v>461.08300000000003</v>
      </c>
      <c r="Q34" s="197">
        <f>'dXdata - Monthly'!N39/1000</f>
        <v>462.7</v>
      </c>
      <c r="R34" s="197">
        <f>'dXdata - Monthly'!O39/1000</f>
        <v>460.94099999999997</v>
      </c>
      <c r="S34" s="197">
        <f>'dXdata - Monthly'!P39/1000</f>
        <v>446.34899999999999</v>
      </c>
      <c r="T34" s="197">
        <f>'dXdata - Monthly'!Q39/1000</f>
        <v>439.37700000000001</v>
      </c>
      <c r="U34" s="198">
        <f>'dXdata - Monthly'!R39/1000</f>
        <v>449.40800000000002</v>
      </c>
      <c r="V34" s="197">
        <f>'dXdata - Monthly'!S39/1000</f>
        <v>471.21</v>
      </c>
      <c r="W34" s="197">
        <f>'dXdata - Monthly'!T39/1000</f>
        <v>469.88299999999998</v>
      </c>
      <c r="X34" s="197">
        <f>'dXdata - Monthly'!U39/1000</f>
        <v>462.17500000000001</v>
      </c>
      <c r="Y34" s="197">
        <f>'dXdata - Monthly'!V39/1000</f>
        <v>471.03</v>
      </c>
      <c r="Z34" s="197">
        <f>'dXdata - Monthly'!W39/1000</f>
        <v>480.065</v>
      </c>
      <c r="AA34" s="197">
        <f>'dXdata - Monthly'!X39/1000</f>
        <v>462.76900000000001</v>
      </c>
      <c r="AB34" s="197">
        <f>'dXdata - Monthly'!Y39/1000</f>
        <v>466.04300000000001</v>
      </c>
      <c r="AC34" s="197">
        <f>'dXdata - Monthly'!Z39/1000</f>
        <v>451.7</v>
      </c>
      <c r="AD34" s="197">
        <f>'dXdata - Monthly'!AA39/1000</f>
        <v>449.274</v>
      </c>
      <c r="AE34" s="197">
        <f>'dXdata - Monthly'!AB39/1000</f>
        <v>431.19499999999999</v>
      </c>
      <c r="AF34" s="197">
        <f>'dXdata - Monthly'!AC39/1000</f>
        <v>432.36799999999999</v>
      </c>
      <c r="AG34" s="198">
        <f>'dXdata - Monthly'!AP39/1000</f>
        <v>435.14800000000002</v>
      </c>
      <c r="AH34" s="197">
        <f>'dXdata - Monthly'!AQ39/1000</f>
        <v>437.27800000000002</v>
      </c>
      <c r="AI34" s="197">
        <f>'dXdata - Monthly'!AR39/1000</f>
        <v>434.017</v>
      </c>
      <c r="AJ34" s="197">
        <f>'dXdata - Monthly'!AS39/1000</f>
        <v>409.31799999999998</v>
      </c>
      <c r="AK34" s="197">
        <f>'dXdata - Monthly'!AT39/1000</f>
        <v>422.99400000000003</v>
      </c>
      <c r="AL34" s="197">
        <f>'dXdata - Monthly'!AU39/1000</f>
        <v>448.33800000000002</v>
      </c>
      <c r="AM34" s="197">
        <f>'dXdata - Monthly'!AV39/1000</f>
        <v>473.84300000000002</v>
      </c>
      <c r="AN34" s="197">
        <f>'dXdata - Monthly'!AW39/1000</f>
        <v>472.72800000000001</v>
      </c>
      <c r="AO34" s="197">
        <f>'dXdata - Monthly'!AX39/1000</f>
        <v>469.928</v>
      </c>
      <c r="AP34" s="197">
        <f>'dXdata - Monthly'!AY39/1000</f>
        <v>479.08600000000001</v>
      </c>
      <c r="AQ34" s="197">
        <f>'dXdata - Monthly'!AZ39/1000</f>
        <v>458.94900000000001</v>
      </c>
      <c r="AR34" s="197">
        <f>'dXdata - Monthly'!BA39/1000</f>
        <v>453.32900000000001</v>
      </c>
      <c r="AS34" s="198">
        <f>'dXdata - Monthly'!BB39/1000</f>
        <v>518.23699999999997</v>
      </c>
      <c r="AT34" s="266">
        <f>'dXdata - Monthly'!BC39/1000</f>
        <v>490.65600000000001</v>
      </c>
    </row>
    <row r="35" spans="1:47" s="69" customFormat="1" ht="16.5" customHeight="1" thickBot="1" x14ac:dyDescent="0.25">
      <c r="A35" s="139"/>
      <c r="B35" s="199" t="s">
        <v>60</v>
      </c>
      <c r="C35" s="200"/>
      <c r="D35" s="201"/>
      <c r="E35" s="292" t="s">
        <v>60</v>
      </c>
      <c r="F35" s="293"/>
      <c r="G35" s="293"/>
      <c r="H35" s="293"/>
      <c r="I35" s="293"/>
      <c r="J35" s="293"/>
      <c r="K35" s="293"/>
      <c r="L35" s="293"/>
      <c r="M35" s="293"/>
      <c r="N35" s="293"/>
      <c r="O35" s="293"/>
      <c r="P35" s="293"/>
      <c r="Q35" s="293"/>
      <c r="R35" s="293"/>
      <c r="S35" s="293"/>
      <c r="T35" s="293"/>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5"/>
    </row>
    <row r="36" spans="1:47" s="94" customFormat="1" ht="16.5" customHeight="1" x14ac:dyDescent="0.2">
      <c r="A36" s="94">
        <v>35</v>
      </c>
      <c r="B36" s="207" t="s">
        <v>61</v>
      </c>
      <c r="C36" s="207" t="s">
        <v>47</v>
      </c>
      <c r="D36" s="208"/>
      <c r="E36" s="96" t="s">
        <v>226</v>
      </c>
      <c r="F36" s="209">
        <f>'dXdata - Annual'!G41</f>
        <v>82.885683600871431</v>
      </c>
      <c r="G36" s="209">
        <f>'dXdata - Annual'!H41</f>
        <v>81.649868619638156</v>
      </c>
      <c r="H36" s="210">
        <f>'dXdata - Annual'!I41</f>
        <v>78.498971038780283</v>
      </c>
      <c r="I36" s="211">
        <f>'dXdata - Monthly'!F41</f>
        <v>6.1616593401638147</v>
      </c>
      <c r="J36" s="211">
        <f>'dXdata - Monthly'!G41</f>
        <v>6.2456665654283743</v>
      </c>
      <c r="K36" s="211">
        <f>'dXdata - Monthly'!H41</f>
        <v>6.452695758637895</v>
      </c>
      <c r="L36" s="211">
        <f>'dXdata - Monthly'!I41</f>
        <v>6.4497613785500976</v>
      </c>
      <c r="M36" s="211">
        <f>'dXdata - Monthly'!J41</f>
        <v>6.7932705270604812</v>
      </c>
      <c r="N36" s="211">
        <f>'dXdata - Monthly'!K41</f>
        <v>6.5567734171714696</v>
      </c>
      <c r="O36" s="211">
        <f>'dXdata - Monthly'!L41</f>
        <v>6.722382241108666</v>
      </c>
      <c r="P36" s="211">
        <f>'dXdata - Monthly'!M41</f>
        <v>6.5345324709833159</v>
      </c>
      <c r="Q36" s="211">
        <f>'dXdata - Monthly'!N41</f>
        <v>6.6833695165713767</v>
      </c>
      <c r="R36" s="211">
        <f>'dXdata - Monthly'!O41</f>
        <v>6.7886943875494206</v>
      </c>
      <c r="S36" s="211">
        <f>'dXdata - Monthly'!P41</f>
        <v>6.7443951371249344</v>
      </c>
      <c r="T36" s="211">
        <f>'dXdata - Monthly'!Q41</f>
        <v>6.7312317986636812</v>
      </c>
      <c r="U36" s="212">
        <f>'dXdata - Monthly'!R41</f>
        <v>6.8089121452657606</v>
      </c>
      <c r="V36" s="211">
        <f>'dXdata - Monthly'!S41</f>
        <v>6.8154156114507174</v>
      </c>
      <c r="W36" s="211">
        <f>'dXdata - Monthly'!T41</f>
        <v>6.7909062724023963</v>
      </c>
      <c r="X36" s="211">
        <f>'dXdata - Monthly'!U41</f>
        <v>6.8150351914737231</v>
      </c>
      <c r="Y36" s="211">
        <f>'dXdata - Monthly'!V41</f>
        <v>7.3969970305506125</v>
      </c>
      <c r="Z36" s="211">
        <f>'dXdata - Monthly'!W41</f>
        <v>6.8379754242508879</v>
      </c>
      <c r="AA36" s="211">
        <f>'dXdata - Monthly'!X41</f>
        <v>6.986756970903313</v>
      </c>
      <c r="AB36" s="211">
        <f>'dXdata - Monthly'!Y41</f>
        <v>7.0184448450082346</v>
      </c>
      <c r="AC36" s="211">
        <f>'dXdata - Monthly'!Z41</f>
        <v>6.8610710540478319</v>
      </c>
      <c r="AD36" s="211">
        <f>'dXdata - Monthly'!AA41</f>
        <v>6.7790254638901093</v>
      </c>
      <c r="AE36" s="211">
        <f>'dXdata - Monthly'!AB41</f>
        <v>6.8835945402719503</v>
      </c>
      <c r="AF36" s="211">
        <f>'dXdata - Monthly'!AC41</f>
        <v>6.891549051355895</v>
      </c>
      <c r="AG36" s="246">
        <f>'dXdata - Monthly'!AP41</f>
        <v>6.4651002752882727</v>
      </c>
      <c r="AH36" s="247">
        <f>'dXdata - Monthly'!AQ41</f>
        <v>6.6480853114372556</v>
      </c>
      <c r="AI36" s="247">
        <f>'dXdata - Monthly'!AR41</f>
        <v>6.5977286044560115</v>
      </c>
      <c r="AJ36" s="247">
        <f>'dXdata - Monthly'!AS41</f>
        <v>6.5558258989794336</v>
      </c>
      <c r="AK36" s="247">
        <f>'dXdata - Monthly'!AT41</f>
        <v>6.0879416175661314</v>
      </c>
      <c r="AL36" s="247">
        <f>'dXdata - Monthly'!AU41</f>
        <v>6.4992452386345247</v>
      </c>
      <c r="AM36" s="247">
        <f>'dXdata - Monthly'!AV41</f>
        <v>6.6570761390102531</v>
      </c>
      <c r="AN36" s="247">
        <f>'dXdata - Monthly'!AW41</f>
        <v>6.549474802599585</v>
      </c>
      <c r="AO36" s="247">
        <f>'dXdata - Monthly'!AX41</f>
        <v>6.515876756037235</v>
      </c>
      <c r="AP36" s="247">
        <f>'dXdata - Monthly'!AY41</f>
        <v>6.5716360321347338</v>
      </c>
      <c r="AQ36" s="247">
        <f>'dXdata - Monthly'!AZ41</f>
        <v>6.7076508054478134</v>
      </c>
      <c r="AR36" s="248">
        <f>'dXdata - Monthly'!BA41</f>
        <v>6.6433295571890474</v>
      </c>
      <c r="AS36" s="246">
        <f>'dXdata - Monthly'!BB41</f>
        <v>6.9919102993449851</v>
      </c>
      <c r="AT36" s="248" t="e">
        <f>'dXdata - Monthly'!BC41</f>
        <v>#N/A</v>
      </c>
      <c r="AU36" s="93"/>
    </row>
    <row r="37" spans="1:47" s="93" customFormat="1" ht="16.5" customHeight="1" x14ac:dyDescent="0.2">
      <c r="A37" s="93">
        <v>36</v>
      </c>
      <c r="B37" s="152" t="s">
        <v>62</v>
      </c>
      <c r="C37" s="152" t="s">
        <v>47</v>
      </c>
      <c r="D37" s="174"/>
      <c r="E37" s="175" t="s">
        <v>227</v>
      </c>
      <c r="F37" s="164">
        <f>'dXdata - Annual'!G42</f>
        <v>77.901491000000007</v>
      </c>
      <c r="G37" s="164">
        <f>'dXdata - Annual'!H42</f>
        <v>76.406264999999991</v>
      </c>
      <c r="H37" s="165">
        <f>'dXdata - Annual'!I42</f>
        <v>64.982935000000012</v>
      </c>
      <c r="I37" s="188">
        <f>'dXdata - Monthly'!F42</f>
        <v>5.7062970000000002</v>
      </c>
      <c r="J37" s="188">
        <f>'dXdata - Monthly'!G42</f>
        <v>5.845961</v>
      </c>
      <c r="K37" s="188">
        <f>'dXdata - Monthly'!H42</f>
        <v>5.9934570000000003</v>
      </c>
      <c r="L37" s="188">
        <f>'dXdata - Monthly'!I42</f>
        <v>6.0675129999999999</v>
      </c>
      <c r="M37" s="188">
        <f>'dXdata - Monthly'!J42</f>
        <v>6.2361709999999997</v>
      </c>
      <c r="N37" s="188">
        <f>'dXdata - Monthly'!K42</f>
        <v>6.02888</v>
      </c>
      <c r="O37" s="188">
        <f>'dXdata - Monthly'!L42</f>
        <v>5.8826099999999997</v>
      </c>
      <c r="P37" s="188">
        <f>'dXdata - Monthly'!M42</f>
        <v>5.9851710000000002</v>
      </c>
      <c r="Q37" s="188">
        <f>'dXdata - Monthly'!N42</f>
        <v>5.9306179999999999</v>
      </c>
      <c r="R37" s="188">
        <f>'dXdata - Monthly'!O42</f>
        <v>6.1780889999999999</v>
      </c>
      <c r="S37" s="188">
        <f>'dXdata - Monthly'!P42</f>
        <v>6.339162</v>
      </c>
      <c r="T37" s="188">
        <f>'dXdata - Monthly'!Q42</f>
        <v>6.4113110000000004</v>
      </c>
      <c r="U37" s="202">
        <f>'dXdata - Monthly'!R42</f>
        <v>6.3642120000000002</v>
      </c>
      <c r="V37" s="188">
        <f>'dXdata - Monthly'!S42</f>
        <v>6.3569589999999998</v>
      </c>
      <c r="W37" s="188">
        <f>'dXdata - Monthly'!T42</f>
        <v>6.3289869999999997</v>
      </c>
      <c r="X37" s="188">
        <f>'dXdata - Monthly'!U42</f>
        <v>5.82972</v>
      </c>
      <c r="Y37" s="188">
        <f>'dXdata - Monthly'!V42</f>
        <v>6.3081069999999997</v>
      </c>
      <c r="Z37" s="188">
        <f>'dXdata - Monthly'!W42</f>
        <v>6.7391930000000002</v>
      </c>
      <c r="AA37" s="188">
        <f>'dXdata - Monthly'!X42</f>
        <v>6.8623640000000004</v>
      </c>
      <c r="AB37" s="188">
        <f>'dXdata - Monthly'!Y42</f>
        <v>6.769692</v>
      </c>
      <c r="AC37" s="188">
        <f>'dXdata - Monthly'!Z42</f>
        <v>6.8738140000000003</v>
      </c>
      <c r="AD37" s="188">
        <f>'dXdata - Monthly'!AA42</f>
        <v>6.8448929999999999</v>
      </c>
      <c r="AE37" s="188">
        <f>'dXdata - Monthly'!AB42</f>
        <v>6.4916739999999997</v>
      </c>
      <c r="AF37" s="188">
        <f>'dXdata - Monthly'!AC42</f>
        <v>6.1318760000000001</v>
      </c>
      <c r="AG37" s="249">
        <f>'dXdata - Monthly'!AP42</f>
        <v>6.1696910000000003</v>
      </c>
      <c r="AH37" s="250">
        <f>'dXdata - Monthly'!AQ42</f>
        <v>6.2203340000000003</v>
      </c>
      <c r="AI37" s="250">
        <f>'dXdata - Monthly'!AR42</f>
        <v>5.6785379999999996</v>
      </c>
      <c r="AJ37" s="250">
        <f>'dXdata - Monthly'!AS42</f>
        <v>4.6589400000000003</v>
      </c>
      <c r="AK37" s="250">
        <f>'dXdata - Monthly'!AT42</f>
        <v>4.7472500000000002</v>
      </c>
      <c r="AL37" s="250">
        <f>'dXdata - Monthly'!AU42</f>
        <v>5.0687870000000004</v>
      </c>
      <c r="AM37" s="250">
        <f>'dXdata - Monthly'!AV42</f>
        <v>5.194</v>
      </c>
      <c r="AN37" s="250">
        <f>'dXdata - Monthly'!AW42</f>
        <v>5.1634679999999999</v>
      </c>
      <c r="AO37" s="250">
        <f>'dXdata - Monthly'!AX42</f>
        <v>5.3405319999999996</v>
      </c>
      <c r="AP37" s="250">
        <f>'dXdata - Monthly'!AY42</f>
        <v>5.439127</v>
      </c>
      <c r="AQ37" s="250">
        <f>'dXdata - Monthly'!AZ42</f>
        <v>5.5682590000000003</v>
      </c>
      <c r="AR37" s="251">
        <f>'dXdata - Monthly'!BA42</f>
        <v>5.7340090000000004</v>
      </c>
      <c r="AS37" s="249">
        <f>'dXdata - Monthly'!BB42</f>
        <v>5.8981089999999998</v>
      </c>
      <c r="AT37" s="251" t="e">
        <f>'dXdata - Monthly'!BC42</f>
        <v>#N/A</v>
      </c>
    </row>
    <row r="38" spans="1:47" s="94" customFormat="1" ht="16.5" customHeight="1" x14ac:dyDescent="0.2">
      <c r="A38" s="94">
        <v>39</v>
      </c>
      <c r="B38" s="92" t="s">
        <v>63</v>
      </c>
      <c r="C38" s="92" t="s">
        <v>50</v>
      </c>
      <c r="D38" s="95"/>
      <c r="E38" s="96" t="s">
        <v>228</v>
      </c>
      <c r="F38" s="120">
        <f>'dXdata - Annual'!G45</f>
        <v>162</v>
      </c>
      <c r="G38" s="120">
        <f>'dXdata - Annual'!H45</f>
        <v>155</v>
      </c>
      <c r="H38" s="133">
        <f>'dXdata - Annual'!I45</f>
        <v>122</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244">
        <f>'dXdata - Monthly'!AP45</f>
        <v>16</v>
      </c>
      <c r="AH38" s="245">
        <f>'dXdata - Monthly'!AQ45</f>
        <v>13</v>
      </c>
      <c r="AI38" s="245">
        <f>'dXdata - Monthly'!AR45</f>
        <v>13</v>
      </c>
      <c r="AJ38" s="245">
        <f>'dXdata - Monthly'!AS45</f>
        <v>6</v>
      </c>
      <c r="AK38" s="245">
        <f>'dXdata - Monthly'!AT45</f>
        <v>6</v>
      </c>
      <c r="AL38" s="245">
        <f>'dXdata - Monthly'!AU45</f>
        <v>10</v>
      </c>
      <c r="AM38" s="245">
        <f>'dXdata - Monthly'!AV45</f>
        <v>10</v>
      </c>
      <c r="AN38" s="245">
        <f>'dXdata - Monthly'!AW45</f>
        <v>6</v>
      </c>
      <c r="AO38" s="245">
        <f>'dXdata - Monthly'!AX45</f>
        <v>12</v>
      </c>
      <c r="AP38" s="245">
        <f>'dXdata - Monthly'!AY45</f>
        <v>11</v>
      </c>
      <c r="AQ38" s="245">
        <f>'dXdata - Monthly'!AZ45</f>
        <v>15</v>
      </c>
      <c r="AR38" s="255">
        <f>'dXdata - Monthly'!BA45</f>
        <v>4</v>
      </c>
      <c r="AS38" s="244">
        <f>'dXdata - Monthly'!BB45</f>
        <v>4</v>
      </c>
      <c r="AT38" s="255" t="e">
        <f>'dXdata - Monthly'!BC45</f>
        <v>#N/A</v>
      </c>
      <c r="AU38" s="93"/>
    </row>
    <row r="39" spans="1:47" s="93" customFormat="1" ht="16.5" customHeight="1" thickBot="1" x14ac:dyDescent="0.25">
      <c r="A39" s="93">
        <v>41</v>
      </c>
      <c r="B39" s="203" t="s">
        <v>64</v>
      </c>
      <c r="C39" s="203" t="s">
        <v>54</v>
      </c>
      <c r="D39" s="204"/>
      <c r="E39" s="204" t="s">
        <v>229</v>
      </c>
      <c r="F39" s="195">
        <f>'dXdata - Annual'!G46</f>
        <v>4550.4057459999995</v>
      </c>
      <c r="G39" s="195">
        <f>'dXdata - Annual'!H46</f>
        <v>5168.2210189999996</v>
      </c>
      <c r="H39" s="196">
        <f>'dXdata - Annual'!I46</f>
        <v>3451.9480649999996</v>
      </c>
      <c r="I39" s="205">
        <f>'dXdata - Monthly'!F46</f>
        <v>211.71464</v>
      </c>
      <c r="J39" s="205">
        <f>'dXdata - Monthly'!G46</f>
        <v>203.44859099999999</v>
      </c>
      <c r="K39" s="205">
        <f>'dXdata - Monthly'!H46</f>
        <v>377.489687</v>
      </c>
      <c r="L39" s="205">
        <f>'dXdata - Monthly'!I46</f>
        <v>262.26815900000003</v>
      </c>
      <c r="M39" s="205">
        <f>'dXdata - Monthly'!J46</f>
        <v>377.96681799999999</v>
      </c>
      <c r="N39" s="205">
        <f>'dXdata - Monthly'!K46</f>
        <v>328.27255500000001</v>
      </c>
      <c r="O39" s="205">
        <f>'dXdata - Monthly'!L46</f>
        <v>291.73443700000001</v>
      </c>
      <c r="P39" s="205">
        <f>'dXdata - Monthly'!M46</f>
        <v>340.54346099999998</v>
      </c>
      <c r="Q39" s="205">
        <f>'dXdata - Monthly'!N46</f>
        <v>1161.7674730000001</v>
      </c>
      <c r="R39" s="205">
        <f>'dXdata - Monthly'!O46</f>
        <v>341.50022799999999</v>
      </c>
      <c r="S39" s="205">
        <f>'dXdata - Monthly'!P46</f>
        <v>379.17111599999998</v>
      </c>
      <c r="T39" s="205">
        <f>'dXdata - Monthly'!Q46</f>
        <v>296.10886599999998</v>
      </c>
      <c r="U39" s="206">
        <f>'dXdata - Monthly'!R46</f>
        <v>193.286145</v>
      </c>
      <c r="V39" s="205">
        <f>'dXdata - Monthly'!S46</f>
        <v>340.68530900000002</v>
      </c>
      <c r="W39" s="205">
        <f>'dXdata - Monthly'!T46</f>
        <v>440.93455299999999</v>
      </c>
      <c r="X39" s="205">
        <f>'dXdata - Monthly'!U46</f>
        <v>438.125406</v>
      </c>
      <c r="Y39" s="205">
        <f>'dXdata - Monthly'!V46</f>
        <v>720.90606300000002</v>
      </c>
      <c r="Z39" s="205">
        <f>'dXdata - Monthly'!W46</f>
        <v>395.63786299999998</v>
      </c>
      <c r="AA39" s="205">
        <f>'dXdata - Monthly'!X46</f>
        <v>444.64394600000003</v>
      </c>
      <c r="AB39" s="205">
        <f>'dXdata - Monthly'!Y46</f>
        <v>352.979963</v>
      </c>
      <c r="AC39" s="205">
        <f>'dXdata - Monthly'!Z46</f>
        <v>271.53466600000002</v>
      </c>
      <c r="AD39" s="205">
        <f>'dXdata - Monthly'!AA46</f>
        <v>335.27802600000001</v>
      </c>
      <c r="AE39" s="205">
        <f>'dXdata - Monthly'!AB46</f>
        <v>380.203622</v>
      </c>
      <c r="AF39" s="205">
        <f>'dXdata - Monthly'!AC46</f>
        <v>236.19018399999999</v>
      </c>
      <c r="AG39" s="252">
        <f>'dXdata - Monthly'!AP46</f>
        <v>209.46765199999999</v>
      </c>
      <c r="AH39" s="253">
        <f>'dXdata - Monthly'!AQ46</f>
        <v>335.297146</v>
      </c>
      <c r="AI39" s="253">
        <f>'dXdata - Monthly'!AR46</f>
        <v>213.20477399999999</v>
      </c>
      <c r="AJ39" s="253">
        <f>'dXdata - Monthly'!AS46</f>
        <v>303.58258499999999</v>
      </c>
      <c r="AK39" s="253">
        <f>'dXdata - Monthly'!AT46</f>
        <v>234.04578799999999</v>
      </c>
      <c r="AL39" s="253">
        <f>'dXdata - Monthly'!AU46</f>
        <v>278.48419100000001</v>
      </c>
      <c r="AM39" s="253">
        <f>'dXdata - Monthly'!AV46</f>
        <v>329.010851</v>
      </c>
      <c r="AN39" s="253">
        <f>'dXdata - Monthly'!AW46</f>
        <v>333.61606999999998</v>
      </c>
      <c r="AO39" s="253">
        <f>'dXdata - Monthly'!AX46</f>
        <v>322.01396399999999</v>
      </c>
      <c r="AP39" s="253">
        <f>'dXdata - Monthly'!AY46</f>
        <v>327.502588</v>
      </c>
      <c r="AQ39" s="253">
        <f>'dXdata - Monthly'!AZ46</f>
        <v>289.52803899999998</v>
      </c>
      <c r="AR39" s="254">
        <f>'dXdata - Monthly'!BA46</f>
        <v>274.30971499999998</v>
      </c>
      <c r="AS39" s="252">
        <f>'dXdata - Monthly'!BB46</f>
        <v>306.55137100000002</v>
      </c>
      <c r="AT39" s="254">
        <f>'dXdata - Monthly'!BC46</f>
        <v>717.94120999999996</v>
      </c>
    </row>
    <row r="40" spans="1:47" ht="21" customHeight="1" x14ac:dyDescent="0.2">
      <c r="E40" s="282" t="s">
        <v>250</v>
      </c>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row>
    <row r="41" spans="1:47" ht="11.25" x14ac:dyDescent="0.2">
      <c r="E41" s="12" t="s">
        <v>241</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row>
    <row r="42" spans="1:47" ht="11.25" x14ac:dyDescent="0.2">
      <c r="E42" s="12" t="s">
        <v>232</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row>
    <row r="43" spans="1:47" ht="11.25" x14ac:dyDescent="0.2">
      <c r="E43" s="12" t="s">
        <v>65</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row>
    <row r="44" spans="1:47" ht="11.25" x14ac:dyDescent="0.2">
      <c r="E44" s="12" t="s">
        <v>234</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row>
    <row r="45" spans="1:47" ht="11.25" x14ac:dyDescent="0.2">
      <c r="E45" s="12" t="s">
        <v>237</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row>
    <row r="46" spans="1:47" ht="23.25" customHeight="1" x14ac:dyDescent="0.2">
      <c r="E46" s="283" t="s">
        <v>242</v>
      </c>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row>
    <row r="47" spans="1:47" ht="10.5" customHeight="1" x14ac:dyDescent="0.2">
      <c r="E47" s="281" t="s">
        <v>253</v>
      </c>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60"/>
      <c r="AO47" s="260"/>
      <c r="AP47" s="260"/>
      <c r="AQ47" s="260"/>
      <c r="AR47" s="260"/>
      <c r="AS47" s="260"/>
      <c r="AT47" s="260"/>
    </row>
    <row r="48" spans="1:47" ht="11.25" x14ac:dyDescent="0.2">
      <c r="E48" s="12" t="s">
        <v>235</v>
      </c>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row>
    <row r="49" spans="1:47" s="5" customFormat="1" ht="11.25" hidden="1" x14ac:dyDescent="0.2">
      <c r="A49" s="13"/>
      <c r="B49" s="14"/>
      <c r="C49" s="15"/>
      <c r="D49" s="15"/>
      <c r="E49" s="1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2"/>
    </row>
    <row r="50" spans="1:47" s="5" customFormat="1" ht="11.25" hidden="1" x14ac:dyDescent="0.2">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2"/>
    </row>
    <row r="51" spans="1:47" s="5" customFormat="1" ht="11.25" hidden="1" x14ac:dyDescent="0.2">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2"/>
    </row>
    <row r="52" spans="1:47" s="5" customFormat="1" ht="11.25" hidden="1" x14ac:dyDescent="0.2">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2"/>
    </row>
    <row r="53" spans="1:47" s="5" customFormat="1" ht="11.25" hidden="1" x14ac:dyDescent="0.2">
      <c r="A53" s="13"/>
      <c r="B53" s="14"/>
      <c r="C53" s="15"/>
      <c r="D53" s="15"/>
      <c r="E53" s="1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2"/>
    </row>
    <row r="54" spans="1:47" s="5" customFormat="1" ht="11.25" hidden="1" x14ac:dyDescent="0.2">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2"/>
    </row>
    <row r="55" spans="1:47" s="5" customFormat="1" ht="11.25" hidden="1" x14ac:dyDescent="0.2">
      <c r="A55" s="13"/>
      <c r="B55" s="14"/>
      <c r="C55" s="15"/>
      <c r="D55" s="15"/>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2"/>
    </row>
    <row r="56" spans="1:47" s="5" customFormat="1" ht="11.25" hidden="1" x14ac:dyDescent="0.2">
      <c r="A56" s="13"/>
      <c r="B56" s="14"/>
      <c r="C56" s="15"/>
      <c r="D56" s="15"/>
      <c r="E56" s="1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2"/>
    </row>
    <row r="57" spans="1:47" s="5" customFormat="1" ht="11.25" hidden="1" x14ac:dyDescent="0.2">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2"/>
    </row>
    <row r="58" spans="1:47" s="5" customFormat="1" ht="11.25" hidden="1" x14ac:dyDescent="0.2">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2"/>
    </row>
    <row r="59" spans="1:47" s="5" customFormat="1" ht="11.25" hidden="1" x14ac:dyDescent="0.2">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2"/>
    </row>
    <row r="60" spans="1:47" s="5" customFormat="1" ht="11.25" hidden="1" x14ac:dyDescent="0.2">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2"/>
    </row>
    <row r="61" spans="1:47" s="5" customFormat="1" ht="11.25" hidden="1" x14ac:dyDescent="0.2">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2"/>
    </row>
    <row r="62" spans="1:47" s="5" customFormat="1" ht="11.25" hidden="1" x14ac:dyDescent="0.2">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2"/>
    </row>
    <row r="63" spans="1:47" s="5" customFormat="1" ht="11.25" hidden="1" x14ac:dyDescent="0.2">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2"/>
    </row>
    <row r="64" spans="1:47" s="5" customFormat="1" ht="11.25" hidden="1" x14ac:dyDescent="0.2">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2"/>
    </row>
    <row r="65" spans="1:47" s="5" customFormat="1" ht="11.25" hidden="1" x14ac:dyDescent="0.2">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2"/>
    </row>
    <row r="66" spans="1:47" s="5" customFormat="1" ht="11.25" hidden="1" x14ac:dyDescent="0.2">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2"/>
    </row>
    <row r="67" spans="1:47" s="5" customFormat="1" ht="11.25" hidden="1" x14ac:dyDescent="0.2">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2"/>
    </row>
    <row r="68" spans="1:47" s="5" customFormat="1" ht="11.25" hidden="1" x14ac:dyDescent="0.2">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2"/>
    </row>
    <row r="69" spans="1:47" s="5" customFormat="1" ht="11.25" hidden="1" x14ac:dyDescent="0.2">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2"/>
    </row>
    <row r="70" spans="1:47" s="5" customFormat="1" ht="11.25" hidden="1" x14ac:dyDescent="0.2">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2"/>
    </row>
    <row r="71" spans="1:47" s="5" customFormat="1" ht="11.25" hidden="1" x14ac:dyDescent="0.2">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2"/>
    </row>
    <row r="72" spans="1:47" s="5" customFormat="1" ht="11.25" hidden="1" x14ac:dyDescent="0.2">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2"/>
    </row>
    <row r="73" spans="1:47" s="5" customFormat="1" ht="11.25" hidden="1" x14ac:dyDescent="0.2">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2"/>
    </row>
    <row r="74" spans="1:47" s="5" customFormat="1" ht="11.25" hidden="1" x14ac:dyDescent="0.2">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2"/>
    </row>
    <row r="75" spans="1:47" s="5" customFormat="1" ht="11.25" hidden="1" x14ac:dyDescent="0.2">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2"/>
    </row>
    <row r="76" spans="1:47" s="5" customFormat="1" ht="11.25" hidden="1" x14ac:dyDescent="0.2">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2"/>
    </row>
    <row r="77" spans="1:47" s="5" customFormat="1" ht="11.25" hidden="1" x14ac:dyDescent="0.2">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2"/>
    </row>
    <row r="78" spans="1:47" s="5" customFormat="1" ht="11.25" hidden="1" x14ac:dyDescent="0.2">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2"/>
    </row>
    <row r="79" spans="1:47" s="5" customFormat="1" ht="11.25" hidden="1" x14ac:dyDescent="0.2">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2"/>
    </row>
    <row r="80" spans="1:47" s="5" customFormat="1" ht="11.25" hidden="1" x14ac:dyDescent="0.2">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2"/>
    </row>
    <row r="81" spans="1:47" s="5" customFormat="1" ht="11.25" hidden="1" x14ac:dyDescent="0.2">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2"/>
    </row>
    <row r="82" spans="1:47" s="5" customFormat="1" ht="11.25" hidden="1" x14ac:dyDescent="0.2">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2"/>
    </row>
    <row r="83" spans="1:47" s="5" customFormat="1" ht="11.25" hidden="1" x14ac:dyDescent="0.2">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2"/>
    </row>
    <row r="84" spans="1:47" s="5" customFormat="1" ht="11.25" hidden="1" x14ac:dyDescent="0.2">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2"/>
    </row>
    <row r="85" spans="1:47" s="5" customFormat="1" ht="11.25" hidden="1" x14ac:dyDescent="0.2">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2"/>
    </row>
    <row r="86" spans="1:47" s="5" customFormat="1" ht="11.25" hidden="1" x14ac:dyDescent="0.2">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2"/>
    </row>
    <row r="87" spans="1:47" s="5" customFormat="1" ht="11.25" hidden="1" x14ac:dyDescent="0.2">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2"/>
    </row>
    <row r="88" spans="1:47" s="5" customFormat="1" ht="11.25" hidden="1" x14ac:dyDescent="0.2">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2"/>
    </row>
    <row r="89" spans="1:47" s="5" customFormat="1" ht="11.25" hidden="1" x14ac:dyDescent="0.2">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2"/>
    </row>
    <row r="90" spans="1:47" s="5" customFormat="1" ht="11.25" hidden="1" x14ac:dyDescent="0.2">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2"/>
    </row>
    <row r="91" spans="1:47" s="5" customFormat="1" ht="11.25" hidden="1" x14ac:dyDescent="0.2">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2"/>
    </row>
    <row r="92" spans="1:47" s="5" customFormat="1" ht="11.25" hidden="1" x14ac:dyDescent="0.2">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2"/>
    </row>
    <row r="93" spans="1:47" s="5" customFormat="1" ht="11.25" hidden="1" x14ac:dyDescent="0.2">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2"/>
    </row>
    <row r="94" spans="1:47" s="5" customFormat="1" ht="11.25" hidden="1" x14ac:dyDescent="0.2">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2"/>
    </row>
    <row r="95" spans="1:47" s="5" customFormat="1" ht="11.25" hidden="1" x14ac:dyDescent="0.2">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2"/>
    </row>
    <row r="96" spans="1:47" s="5" customFormat="1" ht="11.25" hidden="1" x14ac:dyDescent="0.2">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2"/>
    </row>
    <row r="97" spans="1:47" s="5" customFormat="1" ht="11.25" hidden="1" x14ac:dyDescent="0.2">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2"/>
    </row>
    <row r="98" spans="1:47" s="5" customFormat="1" ht="11.25" hidden="1" x14ac:dyDescent="0.2">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2"/>
    </row>
    <row r="99" spans="1:47" s="5" customFormat="1" ht="11.25" hidden="1" x14ac:dyDescent="0.2">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2"/>
    </row>
    <row r="100" spans="1:47" s="5" customFormat="1" ht="11.25" hidden="1" x14ac:dyDescent="0.2">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2"/>
    </row>
    <row r="101" spans="1:47" s="5" customFormat="1" ht="11.25" hidden="1" x14ac:dyDescent="0.2">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2"/>
    </row>
    <row r="102" spans="1:47" s="5" customFormat="1" ht="11.25" hidden="1" x14ac:dyDescent="0.2">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2"/>
    </row>
    <row r="103" spans="1:47" s="5" customFormat="1" ht="11.25" hidden="1" x14ac:dyDescent="0.2">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2"/>
    </row>
    <row r="104" spans="1:47" s="5" customFormat="1" ht="11.25" hidden="1" x14ac:dyDescent="0.2">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2"/>
    </row>
    <row r="105" spans="1:47" s="5" customFormat="1" ht="11.25" hidden="1" x14ac:dyDescent="0.2">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2"/>
    </row>
    <row r="106" spans="1:47" s="5" customFormat="1" ht="11.25" hidden="1" x14ac:dyDescent="0.2">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2"/>
    </row>
    <row r="107" spans="1:47" s="5" customFormat="1" ht="11.25" hidden="1" x14ac:dyDescent="0.2">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2"/>
    </row>
    <row r="108" spans="1:47" s="5" customFormat="1" ht="11.25" hidden="1" x14ac:dyDescent="0.2">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2"/>
    </row>
    <row r="109" spans="1:47" s="5" customFormat="1" ht="11.25" hidden="1" x14ac:dyDescent="0.2">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2"/>
    </row>
    <row r="110" spans="1:47" s="5" customFormat="1" ht="11.25" hidden="1" x14ac:dyDescent="0.2">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2"/>
    </row>
    <row r="111" spans="1:47" s="5" customFormat="1" ht="11.25" hidden="1" x14ac:dyDescent="0.2">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2"/>
    </row>
    <row r="112" spans="1:47" s="5" customFormat="1" ht="11.25" hidden="1" x14ac:dyDescent="0.2">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2"/>
    </row>
    <row r="113" spans="1:47" s="5" customFormat="1" ht="11.25" hidden="1" x14ac:dyDescent="0.2">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2"/>
    </row>
    <row r="114" spans="1:47" s="5" customFormat="1" ht="11.25" hidden="1" x14ac:dyDescent="0.2">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2"/>
    </row>
    <row r="115" spans="1:47" s="5" customFormat="1" ht="11.25" hidden="1" x14ac:dyDescent="0.2">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2"/>
    </row>
    <row r="116" spans="1:47" s="5" customFormat="1" ht="11.25" hidden="1" x14ac:dyDescent="0.2">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2"/>
    </row>
    <row r="117" spans="1:47" s="5" customFormat="1" ht="11.25" hidden="1" x14ac:dyDescent="0.2">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2"/>
    </row>
    <row r="118" spans="1:47" s="5" customFormat="1" ht="11.25" hidden="1" x14ac:dyDescent="0.2">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2"/>
    </row>
    <row r="119" spans="1:47" s="5" customFormat="1" ht="11.25" hidden="1" x14ac:dyDescent="0.2">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2"/>
    </row>
    <row r="120" spans="1:47" s="5" customFormat="1" ht="11.25" hidden="1" x14ac:dyDescent="0.2">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2"/>
    </row>
    <row r="121" spans="1:47" s="5" customFormat="1" ht="11.25" hidden="1" x14ac:dyDescent="0.2">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2"/>
    </row>
    <row r="122" spans="1:47" s="5" customFormat="1" ht="11.25" hidden="1" x14ac:dyDescent="0.2">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2"/>
    </row>
    <row r="123" spans="1:47" s="5" customFormat="1" ht="11.25" hidden="1" x14ac:dyDescent="0.2">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2"/>
    </row>
    <row r="124" spans="1:47" s="5" customFormat="1" ht="11.25" hidden="1" x14ac:dyDescent="0.2">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2"/>
    </row>
    <row r="125" spans="1:47" s="5" customFormat="1" ht="11.25" hidden="1" x14ac:dyDescent="0.2">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2"/>
    </row>
    <row r="126" spans="1:47" s="5" customFormat="1" ht="11.25" hidden="1" x14ac:dyDescent="0.2">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2"/>
    </row>
    <row r="127" spans="1:47" s="5" customFormat="1" ht="11.25" hidden="1" x14ac:dyDescent="0.2">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2"/>
    </row>
    <row r="128" spans="1:47" s="5" customFormat="1" ht="11.25" hidden="1" x14ac:dyDescent="0.2">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2"/>
    </row>
    <row r="129" spans="1:47" s="5" customFormat="1" ht="11.25" hidden="1" x14ac:dyDescent="0.2">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2"/>
    </row>
    <row r="130" spans="1:47" s="5" customFormat="1" ht="11.25" hidden="1" x14ac:dyDescent="0.2">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2"/>
    </row>
    <row r="131" spans="1:47" s="5" customFormat="1" ht="11.25" hidden="1" x14ac:dyDescent="0.2">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2"/>
    </row>
    <row r="132" spans="1:47" s="5" customFormat="1" ht="11.25" hidden="1" x14ac:dyDescent="0.2">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2"/>
    </row>
    <row r="133" spans="1:47" s="5" customFormat="1" ht="11.25" hidden="1" x14ac:dyDescent="0.2">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2"/>
    </row>
    <row r="134" spans="1:47" s="5" customFormat="1" ht="11.25" hidden="1" x14ac:dyDescent="0.2">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2"/>
    </row>
    <row r="135" spans="1:47" s="5" customFormat="1" ht="11.25" hidden="1" x14ac:dyDescent="0.2">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2"/>
    </row>
    <row r="136" spans="1:47" s="5" customFormat="1" ht="11.25" hidden="1" x14ac:dyDescent="0.2">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2"/>
    </row>
    <row r="137" spans="1:47" s="5" customFormat="1" ht="11.25" hidden="1" x14ac:dyDescent="0.2">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2"/>
    </row>
    <row r="138" spans="1:47" s="5" customFormat="1" ht="11.25" hidden="1" x14ac:dyDescent="0.2">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2"/>
    </row>
    <row r="139" spans="1:47" s="5" customFormat="1" ht="11.25" hidden="1" x14ac:dyDescent="0.2">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2"/>
    </row>
    <row r="140" spans="1:47" s="5" customFormat="1" ht="11.25" hidden="1" x14ac:dyDescent="0.2">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2"/>
    </row>
    <row r="141" spans="1:47" s="5" customFormat="1" ht="11.25" hidden="1" x14ac:dyDescent="0.2">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2"/>
    </row>
    <row r="142" spans="1:47" s="5" customFormat="1" ht="11.25" hidden="1" x14ac:dyDescent="0.2">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2"/>
    </row>
    <row r="143" spans="1:47" s="5" customFormat="1" ht="11.25" hidden="1" x14ac:dyDescent="0.2">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2"/>
    </row>
    <row r="144" spans="1:47" s="5" customFormat="1" ht="11.25" hidden="1" x14ac:dyDescent="0.2">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2"/>
    </row>
    <row r="145" spans="1:47" s="5" customFormat="1" ht="11.25" hidden="1" x14ac:dyDescent="0.2">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2"/>
    </row>
    <row r="146" spans="1:47" s="5" customFormat="1" ht="11.25" hidden="1" x14ac:dyDescent="0.2">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2"/>
    </row>
    <row r="147" spans="1:47" s="5" customFormat="1" ht="11.25" hidden="1" x14ac:dyDescent="0.2">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2"/>
    </row>
    <row r="148" spans="1:47" s="5" customFormat="1" ht="11.25" hidden="1" x14ac:dyDescent="0.2">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2"/>
    </row>
    <row r="149" spans="1:47" s="5" customFormat="1" ht="11.25" hidden="1" x14ac:dyDescent="0.2">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2"/>
    </row>
    <row r="150" spans="1:47" s="5" customFormat="1" ht="11.25" hidden="1" x14ac:dyDescent="0.2">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2"/>
    </row>
    <row r="151" spans="1:47" s="5" customFormat="1" ht="11.25" hidden="1" x14ac:dyDescent="0.2">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2"/>
    </row>
    <row r="152" spans="1:47" s="5" customFormat="1" ht="11.25" hidden="1" x14ac:dyDescent="0.2">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2"/>
    </row>
    <row r="153" spans="1:47" s="5" customFormat="1" ht="11.25" hidden="1" x14ac:dyDescent="0.2">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2"/>
    </row>
    <row r="154" spans="1:47" s="5" customFormat="1" ht="11.25" hidden="1" x14ac:dyDescent="0.2">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2"/>
    </row>
    <row r="155" spans="1:47" s="5" customFormat="1" ht="11.25" hidden="1" x14ac:dyDescent="0.2">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2"/>
    </row>
    <row r="156" spans="1:47" s="5" customFormat="1" ht="11.25" hidden="1" x14ac:dyDescent="0.2">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2"/>
    </row>
    <row r="157" spans="1:47" s="5" customFormat="1" ht="11.25" hidden="1" x14ac:dyDescent="0.2">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2"/>
    </row>
    <row r="158" spans="1:47" s="5" customFormat="1" ht="11.25" hidden="1" x14ac:dyDescent="0.2">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2"/>
    </row>
    <row r="159" spans="1:47" s="5" customFormat="1" ht="11.25" hidden="1" x14ac:dyDescent="0.2">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2"/>
    </row>
    <row r="160" spans="1:47" s="5" customFormat="1" ht="11.25" hidden="1" x14ac:dyDescent="0.2">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2"/>
    </row>
    <row r="161" spans="1:47" s="5" customFormat="1" ht="11.25" hidden="1" x14ac:dyDescent="0.2">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2"/>
    </row>
    <row r="162" spans="1:47" s="5" customFormat="1" ht="11.25" hidden="1" x14ac:dyDescent="0.2">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2"/>
    </row>
    <row r="163" spans="1:47" s="5" customFormat="1" ht="11.25" hidden="1" x14ac:dyDescent="0.2">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2"/>
    </row>
    <row r="164" spans="1:47" s="5" customFormat="1" ht="11.25" hidden="1" x14ac:dyDescent="0.2">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2"/>
    </row>
    <row r="165" spans="1:47" s="5" customFormat="1" ht="11.25" hidden="1" x14ac:dyDescent="0.2">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2"/>
    </row>
    <row r="166" spans="1:47" s="5" customFormat="1" ht="11.25" hidden="1" x14ac:dyDescent="0.2">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2"/>
    </row>
    <row r="167" spans="1:47" s="5" customFormat="1" ht="11.25" hidden="1" x14ac:dyDescent="0.2">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2"/>
    </row>
    <row r="168" spans="1:47" s="5" customFormat="1" ht="11.25" hidden="1" x14ac:dyDescent="0.2">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2"/>
    </row>
    <row r="169" spans="1:47" s="5" customFormat="1" ht="11.25" hidden="1" x14ac:dyDescent="0.2">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2"/>
    </row>
    <row r="170" spans="1:47" s="5" customFormat="1" ht="11.25" hidden="1" x14ac:dyDescent="0.2">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2"/>
    </row>
    <row r="171" spans="1:47" s="5" customFormat="1" ht="11.25" hidden="1" x14ac:dyDescent="0.2">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2"/>
    </row>
    <row r="172" spans="1:47" s="5" customFormat="1" ht="11.25" hidden="1" x14ac:dyDescent="0.2">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2"/>
    </row>
    <row r="173" spans="1:47" s="5" customFormat="1" ht="11.25" hidden="1" x14ac:dyDescent="0.2">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2"/>
    </row>
    <row r="174" spans="1:47" s="5" customFormat="1" ht="11.25" hidden="1" x14ac:dyDescent="0.2">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2"/>
    </row>
    <row r="175" spans="1:47" s="5" customFormat="1" ht="11.25" hidden="1" x14ac:dyDescent="0.2">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2"/>
    </row>
    <row r="176" spans="1:47" s="5" customFormat="1" ht="11.25" hidden="1" x14ac:dyDescent="0.2">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2"/>
    </row>
    <row r="177" spans="1:47" s="5" customFormat="1" ht="11.25" hidden="1" x14ac:dyDescent="0.2">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2"/>
    </row>
    <row r="178" spans="1:47" s="5" customFormat="1" ht="11.25" hidden="1" x14ac:dyDescent="0.2">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2"/>
    </row>
    <row r="179" spans="1:47" s="5" customFormat="1" ht="11.25" hidden="1" x14ac:dyDescent="0.2">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2"/>
    </row>
    <row r="180" spans="1:47" s="5" customFormat="1" ht="11.25" hidden="1" x14ac:dyDescent="0.2">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2"/>
    </row>
    <row r="181" spans="1:47" s="5" customFormat="1" ht="11.25" hidden="1" x14ac:dyDescent="0.2">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2"/>
    </row>
    <row r="182" spans="1:47" s="5" customFormat="1" ht="11.25" hidden="1" x14ac:dyDescent="0.2">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2"/>
    </row>
    <row r="183" spans="1:47" s="5" customFormat="1" ht="11.25" hidden="1" x14ac:dyDescent="0.2">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2"/>
    </row>
    <row r="184" spans="1:47" s="5" customFormat="1" ht="11.25" hidden="1" x14ac:dyDescent="0.2">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2"/>
    </row>
    <row r="185" spans="1:47" s="5" customFormat="1" ht="11.25" hidden="1" x14ac:dyDescent="0.2">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2"/>
    </row>
    <row r="186" spans="1:47" s="5" customFormat="1" ht="11.25" hidden="1" x14ac:dyDescent="0.2">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2"/>
    </row>
    <row r="187" spans="1:47" s="5" customFormat="1" ht="11.25" hidden="1" x14ac:dyDescent="0.2">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2"/>
    </row>
    <row r="188" spans="1:47" s="5" customFormat="1" ht="11.25" hidden="1" x14ac:dyDescent="0.2">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2"/>
    </row>
    <row r="189" spans="1:47" s="5" customFormat="1" ht="11.25" hidden="1" x14ac:dyDescent="0.2">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2"/>
    </row>
    <row r="190" spans="1:47" s="5" customFormat="1" ht="11.25" hidden="1" x14ac:dyDescent="0.2">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2"/>
    </row>
    <row r="191" spans="1:47" s="5" customFormat="1" ht="11.25" hidden="1" x14ac:dyDescent="0.2">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2"/>
    </row>
    <row r="192" spans="1:47" s="5" customFormat="1" ht="11.25" hidden="1" x14ac:dyDescent="0.2">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2"/>
    </row>
    <row r="193" spans="1:47" s="5" customFormat="1" ht="11.25" hidden="1" x14ac:dyDescent="0.2">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2"/>
    </row>
    <row r="194" spans="1:47" s="5" customFormat="1" ht="11.25" hidden="1" x14ac:dyDescent="0.2">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2"/>
    </row>
    <row r="195" spans="1:47" s="5" customFormat="1" ht="11.25" hidden="1" x14ac:dyDescent="0.2">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2"/>
    </row>
    <row r="196" spans="1:47" s="5" customFormat="1" ht="11.25" hidden="1" x14ac:dyDescent="0.2">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2"/>
    </row>
    <row r="197" spans="1:47" s="5" customFormat="1" ht="11.25" hidden="1" x14ac:dyDescent="0.2">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2"/>
    </row>
    <row r="198" spans="1:47" s="5" customFormat="1" ht="11.25" hidden="1" x14ac:dyDescent="0.2">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2"/>
    </row>
    <row r="199" spans="1:47" s="5" customFormat="1" ht="11.25" hidden="1" x14ac:dyDescent="0.2">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2"/>
    </row>
    <row r="200" spans="1:47" s="5" customFormat="1" ht="11.25" hidden="1" x14ac:dyDescent="0.2">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2"/>
    </row>
    <row r="201" spans="1:47" s="5" customFormat="1" ht="11.25" hidden="1" x14ac:dyDescent="0.2">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2"/>
    </row>
    <row r="202" spans="1:47" s="5" customFormat="1" ht="11.25" hidden="1" x14ac:dyDescent="0.2">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2"/>
    </row>
    <row r="203" spans="1:47" s="5" customFormat="1" ht="11.25" hidden="1" x14ac:dyDescent="0.2">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2"/>
    </row>
    <row r="204" spans="1:47" s="5" customFormat="1" ht="11.25" hidden="1" x14ac:dyDescent="0.2">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2"/>
    </row>
    <row r="205" spans="1:47" s="5" customFormat="1" ht="11.25" hidden="1" x14ac:dyDescent="0.2">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2"/>
    </row>
    <row r="206" spans="1:47" s="5" customFormat="1" ht="11.25" hidden="1" x14ac:dyDescent="0.2">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2"/>
    </row>
    <row r="207" spans="1:47" s="5" customFormat="1" ht="11.25" hidden="1" x14ac:dyDescent="0.2">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2"/>
    </row>
    <row r="208" spans="1:47" s="5" customFormat="1" ht="11.25" hidden="1" x14ac:dyDescent="0.2">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2"/>
    </row>
    <row r="209" spans="1:47" s="5" customFormat="1" ht="11.25" hidden="1" x14ac:dyDescent="0.2">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2"/>
    </row>
    <row r="210" spans="1:47" s="5" customFormat="1" ht="11.25" hidden="1" x14ac:dyDescent="0.2">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2"/>
    </row>
    <row r="211" spans="1:47" s="5" customFormat="1" ht="11.25" hidden="1" x14ac:dyDescent="0.2">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2"/>
    </row>
    <row r="212" spans="1:47" s="5" customFormat="1" ht="11.25" hidden="1" x14ac:dyDescent="0.2">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2"/>
    </row>
    <row r="213" spans="1:47" s="5" customFormat="1" ht="11.25" hidden="1" x14ac:dyDescent="0.2">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2"/>
    </row>
    <row r="214" spans="1:47" s="5" customFormat="1" ht="11.25" hidden="1" x14ac:dyDescent="0.2">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2"/>
    </row>
    <row r="215" spans="1:47" s="5" customFormat="1" ht="11.25" hidden="1" x14ac:dyDescent="0.2">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2"/>
    </row>
    <row r="216" spans="1:47" s="5" customFormat="1" ht="11.25" hidden="1" x14ac:dyDescent="0.2">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2"/>
    </row>
    <row r="217" spans="1:47" s="5" customFormat="1" ht="11.25" hidden="1" x14ac:dyDescent="0.2">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2"/>
    </row>
    <row r="218" spans="1:47" s="5" customFormat="1" ht="11.25" hidden="1" x14ac:dyDescent="0.2">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2"/>
    </row>
    <row r="219" spans="1:47" s="5" customFormat="1" ht="11.25" hidden="1" x14ac:dyDescent="0.2">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2"/>
    </row>
    <row r="220" spans="1:47" s="5" customFormat="1" ht="11.25" hidden="1" x14ac:dyDescent="0.2">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2"/>
    </row>
    <row r="221" spans="1:47" s="5" customFormat="1" ht="11.25" hidden="1" x14ac:dyDescent="0.2">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2"/>
    </row>
    <row r="222" spans="1:47" s="5" customFormat="1" ht="11.25" hidden="1" x14ac:dyDescent="0.2">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2"/>
    </row>
    <row r="223" spans="1:47" s="5" customFormat="1" ht="11.25" hidden="1" x14ac:dyDescent="0.2">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2"/>
    </row>
    <row r="224" spans="1:47" s="5" customFormat="1" ht="11.25" hidden="1" x14ac:dyDescent="0.2">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2"/>
    </row>
    <row r="225" spans="1:47" s="5" customFormat="1" ht="11.25" hidden="1" x14ac:dyDescent="0.2">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2"/>
    </row>
    <row r="226" spans="1:47" s="5" customFormat="1" ht="11.25" hidden="1" x14ac:dyDescent="0.2">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2"/>
    </row>
    <row r="227" spans="1:47" s="5" customFormat="1" ht="11.25" hidden="1" x14ac:dyDescent="0.2">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2"/>
    </row>
    <row r="228" spans="1:47" s="5" customFormat="1" ht="11.25" hidden="1" x14ac:dyDescent="0.2">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2"/>
    </row>
    <row r="229" spans="1:47" s="5" customFormat="1" ht="11.25" hidden="1" x14ac:dyDescent="0.2">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2"/>
    </row>
    <row r="230" spans="1:47" s="5" customFormat="1" ht="11.25" hidden="1" x14ac:dyDescent="0.2">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2"/>
    </row>
    <row r="231" spans="1:47" s="5" customFormat="1" ht="11.25" hidden="1" x14ac:dyDescent="0.2">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2"/>
    </row>
    <row r="232" spans="1:47" s="5" customFormat="1" ht="11.25" hidden="1" x14ac:dyDescent="0.2">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2"/>
    </row>
    <row r="233" spans="1:47" s="5" customFormat="1" ht="11.25" hidden="1" x14ac:dyDescent="0.2">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2"/>
    </row>
    <row r="234" spans="1:47" s="5" customFormat="1" ht="11.25" hidden="1" x14ac:dyDescent="0.2">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2"/>
    </row>
    <row r="235" spans="1:47" s="5" customFormat="1" ht="11.25" hidden="1" x14ac:dyDescent="0.2">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2"/>
    </row>
    <row r="236" spans="1:47" s="5" customFormat="1" ht="11.25" hidden="1" x14ac:dyDescent="0.2">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2"/>
    </row>
    <row r="237" spans="1:47" s="5" customFormat="1" ht="11.25" hidden="1" x14ac:dyDescent="0.2">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2"/>
    </row>
    <row r="238" spans="1:47" s="5" customFormat="1" ht="11.25" hidden="1" x14ac:dyDescent="0.2">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2"/>
    </row>
    <row r="239" spans="1:47" s="5" customFormat="1" ht="11.25" hidden="1" x14ac:dyDescent="0.2">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2"/>
    </row>
    <row r="240" spans="1:47" s="5" customFormat="1" ht="11.25" hidden="1" x14ac:dyDescent="0.2">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2"/>
    </row>
    <row r="241" spans="1:47" s="5" customFormat="1" ht="11.25" hidden="1" x14ac:dyDescent="0.2">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2"/>
    </row>
    <row r="242" spans="1:47" s="5" customFormat="1" ht="11.25" hidden="1" x14ac:dyDescent="0.2">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2"/>
    </row>
    <row r="243" spans="1:47" s="5" customFormat="1" ht="11.25" hidden="1" x14ac:dyDescent="0.2">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2"/>
    </row>
    <row r="244" spans="1:47" s="5" customFormat="1" ht="11.25" hidden="1" x14ac:dyDescent="0.2">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2"/>
    </row>
    <row r="245" spans="1:47" s="5" customFormat="1" ht="11.25" hidden="1" x14ac:dyDescent="0.2">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2"/>
    </row>
    <row r="246" spans="1:47" s="5" customFormat="1" ht="11.25" hidden="1" x14ac:dyDescent="0.2">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2"/>
    </row>
    <row r="247" spans="1:47" s="5" customFormat="1" ht="11.25" hidden="1" x14ac:dyDescent="0.2">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2"/>
    </row>
    <row r="248" spans="1:47" s="5" customFormat="1" ht="11.25" hidden="1" x14ac:dyDescent="0.2">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2"/>
    </row>
    <row r="249" spans="1:47" s="5" customFormat="1" ht="11.25" hidden="1" x14ac:dyDescent="0.2">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2"/>
    </row>
    <row r="250" spans="1:47" s="5" customFormat="1" ht="11.25" hidden="1" x14ac:dyDescent="0.2">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2"/>
    </row>
    <row r="251" spans="1:47" s="5" customFormat="1" ht="11.25" hidden="1" x14ac:dyDescent="0.2">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2"/>
    </row>
    <row r="252" spans="1:47" s="5" customFormat="1" ht="11.25" hidden="1" x14ac:dyDescent="0.2">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2"/>
    </row>
    <row r="253" spans="1:47" s="5" customFormat="1" ht="11.25" hidden="1" x14ac:dyDescent="0.2">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2"/>
    </row>
    <row r="254" spans="1:47" s="5" customFormat="1" ht="11.25" hidden="1" x14ac:dyDescent="0.2">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2"/>
    </row>
    <row r="255" spans="1:47" s="5" customFormat="1" ht="11.25" hidden="1" x14ac:dyDescent="0.2">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2"/>
    </row>
    <row r="256" spans="1:47" s="5" customFormat="1" ht="11.25" hidden="1" x14ac:dyDescent="0.2">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2"/>
    </row>
    <row r="257" spans="1:47" s="5" customFormat="1" ht="11.25" hidden="1" x14ac:dyDescent="0.2">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2"/>
    </row>
    <row r="258" spans="1:47" s="5" customFormat="1" ht="11.25" hidden="1" x14ac:dyDescent="0.2">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2"/>
    </row>
    <row r="259" spans="1:47" s="5" customFormat="1" ht="11.25" hidden="1" x14ac:dyDescent="0.2">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2"/>
    </row>
    <row r="260" spans="1:47" s="5" customFormat="1" ht="11.25" hidden="1" x14ac:dyDescent="0.2">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2"/>
    </row>
    <row r="261" spans="1:47" s="5" customFormat="1" ht="11.25" hidden="1" x14ac:dyDescent="0.2">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2"/>
    </row>
    <row r="262" spans="1:47" s="5" customFormat="1" ht="11.25" hidden="1" x14ac:dyDescent="0.2">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2"/>
    </row>
    <row r="263" spans="1:47" s="5" customFormat="1" ht="11.25" hidden="1" x14ac:dyDescent="0.2">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2"/>
    </row>
    <row r="264" spans="1:47" s="5" customFormat="1" ht="11.25" hidden="1" x14ac:dyDescent="0.2">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2"/>
    </row>
    <row r="265" spans="1:47" s="5" customFormat="1" ht="11.25" hidden="1" x14ac:dyDescent="0.2">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2"/>
    </row>
    <row r="266" spans="1:47" s="5" customFormat="1" ht="11.25" hidden="1" x14ac:dyDescent="0.2">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2"/>
    </row>
    <row r="267" spans="1:47" s="5" customFormat="1" ht="11.25" hidden="1" x14ac:dyDescent="0.2">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2"/>
    </row>
    <row r="268" spans="1:47" s="5" customFormat="1" ht="11.25" hidden="1" x14ac:dyDescent="0.2">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2"/>
    </row>
    <row r="269" spans="1:47" s="5" customFormat="1" ht="11.25" hidden="1" x14ac:dyDescent="0.2">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2"/>
    </row>
    <row r="270" spans="1:47" s="5" customFormat="1" ht="11.25" hidden="1" x14ac:dyDescent="0.2">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2"/>
    </row>
    <row r="271" spans="1:47" s="5" customFormat="1" ht="11.25" hidden="1" x14ac:dyDescent="0.2">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2"/>
    </row>
    <row r="272" spans="1:47" s="5" customFormat="1" ht="11.25" hidden="1" x14ac:dyDescent="0.2">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2"/>
    </row>
    <row r="273" spans="1:47" s="5" customFormat="1" ht="11.25" hidden="1" x14ac:dyDescent="0.2">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2"/>
    </row>
    <row r="274" spans="1:47" s="5" customFormat="1" ht="11.25" hidden="1" x14ac:dyDescent="0.2">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2"/>
    </row>
    <row r="275" spans="1:47" s="5" customFormat="1" ht="11.25" hidden="1" x14ac:dyDescent="0.2">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2"/>
    </row>
    <row r="276" spans="1:47" s="5" customFormat="1" ht="11.25" hidden="1" x14ac:dyDescent="0.2">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2"/>
    </row>
    <row r="277" spans="1:47" s="5" customFormat="1" ht="11.25" hidden="1" x14ac:dyDescent="0.2">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2"/>
    </row>
    <row r="278" spans="1:47" s="5" customFormat="1" ht="11.25" hidden="1" x14ac:dyDescent="0.2">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2"/>
    </row>
    <row r="279" spans="1:47" s="5" customFormat="1" ht="11.25" hidden="1" x14ac:dyDescent="0.2">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2"/>
    </row>
    <row r="280" spans="1:47" s="5" customFormat="1" ht="11.25" hidden="1" x14ac:dyDescent="0.2">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2"/>
    </row>
    <row r="281" spans="1:47" s="5" customFormat="1" ht="11.25" hidden="1" x14ac:dyDescent="0.2">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2"/>
    </row>
    <row r="282" spans="1:47" s="5" customFormat="1" ht="11.25" hidden="1" x14ac:dyDescent="0.2">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2"/>
    </row>
    <row r="283" spans="1:47" s="5" customFormat="1" ht="11.25" hidden="1" x14ac:dyDescent="0.2">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2"/>
    </row>
    <row r="284" spans="1:47" s="5" customFormat="1" ht="11.25" hidden="1" x14ac:dyDescent="0.2">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2"/>
    </row>
    <row r="285" spans="1:47" s="5" customFormat="1" ht="11.25" hidden="1" x14ac:dyDescent="0.2">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2"/>
    </row>
    <row r="286" spans="1:47" s="5" customFormat="1" ht="11.25" hidden="1" x14ac:dyDescent="0.2">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2"/>
    </row>
    <row r="287" spans="1:47" s="5" customFormat="1" ht="11.25" hidden="1" x14ac:dyDescent="0.2">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2"/>
    </row>
    <row r="288" spans="1:47" s="5" customFormat="1" ht="11.25" hidden="1" x14ac:dyDescent="0.2">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2"/>
    </row>
    <row r="289" spans="1:47" s="5" customFormat="1" ht="11.25" hidden="1" x14ac:dyDescent="0.2">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2"/>
    </row>
    <row r="290" spans="1:47" s="5" customFormat="1" ht="11.25" hidden="1" x14ac:dyDescent="0.2">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2"/>
    </row>
    <row r="291" spans="1:47" s="5" customFormat="1" ht="11.25" hidden="1" x14ac:dyDescent="0.2">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2"/>
    </row>
    <row r="292" spans="1:47" s="5" customFormat="1" ht="11.25" hidden="1" x14ac:dyDescent="0.2">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2"/>
    </row>
    <row r="293" spans="1:47" s="5" customFormat="1" ht="11.25" hidden="1" x14ac:dyDescent="0.2">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2"/>
    </row>
    <row r="294" spans="1:47" s="5" customFormat="1" ht="11.25" hidden="1" x14ac:dyDescent="0.2">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2"/>
    </row>
    <row r="295" spans="1:47" s="5" customFormat="1" ht="11.25" hidden="1" x14ac:dyDescent="0.2">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2"/>
    </row>
    <row r="296" spans="1:47" s="5" customFormat="1" ht="11.25" hidden="1" x14ac:dyDescent="0.2">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2"/>
    </row>
    <row r="297" spans="1:47" s="5" customFormat="1" ht="11.25" hidden="1" x14ac:dyDescent="0.2">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2"/>
    </row>
    <row r="298" spans="1:47" s="5" customFormat="1" ht="11.25" hidden="1" x14ac:dyDescent="0.2">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2"/>
    </row>
    <row r="299" spans="1:47" s="5" customFormat="1" ht="11.25" hidden="1" x14ac:dyDescent="0.2">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2"/>
    </row>
    <row r="300" spans="1:47" s="5" customFormat="1" ht="11.25" hidden="1" x14ac:dyDescent="0.2">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2"/>
    </row>
    <row r="301" spans="1:47" s="5" customFormat="1" ht="11.25" hidden="1" x14ac:dyDescent="0.2">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2"/>
    </row>
    <row r="302" spans="1:47" s="5" customFormat="1" ht="11.25" hidden="1" x14ac:dyDescent="0.2">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2"/>
    </row>
    <row r="303" spans="1:47" s="5" customFormat="1" ht="11.25" hidden="1" x14ac:dyDescent="0.2">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2"/>
    </row>
    <row r="304" spans="1:47" s="5" customFormat="1" ht="11.25" hidden="1" x14ac:dyDescent="0.2">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2"/>
    </row>
    <row r="305" spans="1:47" s="5" customFormat="1" ht="11.25" hidden="1" x14ac:dyDescent="0.2">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2"/>
    </row>
    <row r="306" spans="1:47" s="5" customFormat="1" ht="11.25" hidden="1" x14ac:dyDescent="0.2">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2"/>
    </row>
    <row r="307" spans="1:47" s="5" customFormat="1" ht="11.25" hidden="1" x14ac:dyDescent="0.2">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2"/>
    </row>
    <row r="308" spans="1:47" s="5" customFormat="1" ht="11.25" hidden="1" x14ac:dyDescent="0.2">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2"/>
    </row>
    <row r="309" spans="1:47" s="5" customFormat="1" ht="11.25" hidden="1" x14ac:dyDescent="0.2">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2"/>
    </row>
    <row r="310" spans="1:47" s="5" customFormat="1" ht="11.25" hidden="1" x14ac:dyDescent="0.2">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2"/>
    </row>
    <row r="311" spans="1:47" s="5" customFormat="1" ht="11.25" hidden="1" x14ac:dyDescent="0.2">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2"/>
    </row>
    <row r="312" spans="1:47" s="5" customFormat="1" ht="11.25" hidden="1" x14ac:dyDescent="0.2">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2"/>
    </row>
    <row r="313" spans="1:47" s="5" customFormat="1" ht="11.25" hidden="1" x14ac:dyDescent="0.2">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2"/>
    </row>
    <row r="314" spans="1:47" s="5" customFormat="1" ht="11.25" hidden="1" x14ac:dyDescent="0.2">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2"/>
    </row>
    <row r="315" spans="1:47" s="5" customFormat="1" ht="11.25" hidden="1" x14ac:dyDescent="0.2">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2"/>
    </row>
    <row r="316" spans="1:47" s="5" customFormat="1" ht="11.25" hidden="1" x14ac:dyDescent="0.2">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2"/>
    </row>
    <row r="317" spans="1:47" s="5" customFormat="1" ht="11.25" hidden="1" x14ac:dyDescent="0.2">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2"/>
    </row>
    <row r="318" spans="1:47" s="5" customFormat="1" ht="11.25" hidden="1" x14ac:dyDescent="0.2">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2"/>
    </row>
    <row r="319" spans="1:47" s="5" customFormat="1" ht="11.25" hidden="1" x14ac:dyDescent="0.2">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2"/>
    </row>
    <row r="320" spans="1:47" s="5" customFormat="1" ht="11.25" hidden="1" x14ac:dyDescent="0.2">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2"/>
    </row>
    <row r="321" spans="1:47" s="5" customFormat="1" ht="11.25" hidden="1" x14ac:dyDescent="0.2">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2"/>
    </row>
    <row r="322" spans="1:47" s="5" customFormat="1" ht="11.25" hidden="1" x14ac:dyDescent="0.2">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2"/>
    </row>
    <row r="323" spans="1:47" s="5" customFormat="1" ht="11.25" hidden="1" x14ac:dyDescent="0.2">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2"/>
    </row>
    <row r="324" spans="1:47" s="5" customFormat="1" ht="11.25" hidden="1" x14ac:dyDescent="0.2">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2"/>
    </row>
    <row r="325" spans="1:47" s="5" customFormat="1" ht="11.25" hidden="1" x14ac:dyDescent="0.2">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2"/>
    </row>
    <row r="326" spans="1:47" s="5" customFormat="1" ht="11.25" hidden="1" x14ac:dyDescent="0.2">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2"/>
    </row>
    <row r="327" spans="1:47" s="5" customFormat="1" ht="11.25" hidden="1" x14ac:dyDescent="0.2">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2"/>
    </row>
    <row r="328" spans="1:47" s="5" customFormat="1" ht="11.25" hidden="1" x14ac:dyDescent="0.2">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2"/>
    </row>
    <row r="329" spans="1:47" s="5" customFormat="1" ht="11.25" hidden="1" x14ac:dyDescent="0.2">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2"/>
    </row>
    <row r="330" spans="1:47" s="5" customFormat="1" ht="11.25" hidden="1" x14ac:dyDescent="0.2">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2"/>
    </row>
    <row r="331" spans="1:47" s="5" customFormat="1" ht="11.25" hidden="1" x14ac:dyDescent="0.2">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2"/>
    </row>
    <row r="332" spans="1:47" s="5" customFormat="1" ht="11.25" hidden="1" x14ac:dyDescent="0.2">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2"/>
    </row>
    <row r="333" spans="1:47" s="5" customFormat="1" ht="11.25" hidden="1" x14ac:dyDescent="0.2">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2"/>
    </row>
    <row r="334" spans="1:47" s="5" customFormat="1" ht="11.25" hidden="1" x14ac:dyDescent="0.2">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2"/>
    </row>
    <row r="335" spans="1:47" s="5" customFormat="1" ht="11.25" hidden="1" x14ac:dyDescent="0.2">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2"/>
    </row>
    <row r="336" spans="1:47" s="5" customFormat="1" ht="11.25" hidden="1" x14ac:dyDescent="0.2">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2"/>
    </row>
    <row r="337" spans="1:47" s="5" customFormat="1" ht="11.25" hidden="1" x14ac:dyDescent="0.2">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2"/>
    </row>
    <row r="338" spans="1:47" s="5" customFormat="1" ht="11.25" hidden="1" x14ac:dyDescent="0.2">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2"/>
    </row>
    <row r="339" spans="1:47" s="5" customFormat="1" ht="11.25" hidden="1" x14ac:dyDescent="0.2">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2"/>
    </row>
    <row r="340" spans="1:47" s="5" customFormat="1" ht="11.25" hidden="1" x14ac:dyDescent="0.2">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2"/>
    </row>
    <row r="341" spans="1:47" s="5" customFormat="1" ht="11.25" hidden="1" x14ac:dyDescent="0.2">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2"/>
    </row>
    <row r="342" spans="1:47" s="5" customFormat="1" ht="11.25" hidden="1" x14ac:dyDescent="0.2">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2"/>
    </row>
    <row r="343" spans="1:47" s="5" customFormat="1" ht="11.25" hidden="1" x14ac:dyDescent="0.2">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2"/>
    </row>
    <row r="344" spans="1:47" s="5" customFormat="1" ht="11.25" hidden="1" x14ac:dyDescent="0.2">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2"/>
    </row>
    <row r="345" spans="1:47" s="5" customFormat="1" ht="11.25" hidden="1" x14ac:dyDescent="0.2">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2"/>
    </row>
    <row r="346" spans="1:47" s="5" customFormat="1" ht="11.25" hidden="1" x14ac:dyDescent="0.2">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2"/>
    </row>
    <row r="347" spans="1:47" s="5" customFormat="1" ht="11.25" hidden="1" x14ac:dyDescent="0.2">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2"/>
    </row>
    <row r="348" spans="1:47" s="5" customFormat="1" ht="11.25" hidden="1" x14ac:dyDescent="0.2">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2"/>
    </row>
    <row r="349" spans="1:47" s="5" customFormat="1" ht="11.25" hidden="1" x14ac:dyDescent="0.2">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2"/>
    </row>
    <row r="350" spans="1:47" s="5" customFormat="1" ht="11.25" hidden="1" x14ac:dyDescent="0.2">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2"/>
    </row>
    <row r="351" spans="1:47" s="5" customFormat="1" ht="11.25" hidden="1" x14ac:dyDescent="0.2">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2"/>
    </row>
    <row r="352" spans="1:47" s="5" customFormat="1" ht="11.25" hidden="1" x14ac:dyDescent="0.2">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2"/>
    </row>
    <row r="353" spans="1:47" s="5" customFormat="1" ht="11.25" hidden="1" x14ac:dyDescent="0.2">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2"/>
    </row>
    <row r="354" spans="1:47" s="5" customFormat="1" ht="11.25" hidden="1" x14ac:dyDescent="0.2">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2"/>
    </row>
    <row r="355" spans="1:47" s="5" customFormat="1" ht="11.25" hidden="1" x14ac:dyDescent="0.2">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2"/>
    </row>
    <row r="356" spans="1:47" s="5" customFormat="1" ht="11.25" hidden="1" x14ac:dyDescent="0.2">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2"/>
    </row>
    <row r="357" spans="1:47" s="5" customFormat="1" ht="11.25" hidden="1" x14ac:dyDescent="0.2">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2"/>
    </row>
    <row r="358" spans="1:47" s="5" customFormat="1" ht="11.25" hidden="1" x14ac:dyDescent="0.2">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2"/>
    </row>
    <row r="359" spans="1:47" s="5" customFormat="1" ht="11.25" hidden="1" x14ac:dyDescent="0.2">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2"/>
    </row>
    <row r="360" spans="1:47" s="5" customFormat="1" ht="11.25" hidden="1" x14ac:dyDescent="0.2">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2"/>
    </row>
    <row r="361" spans="1:47" s="5" customFormat="1" ht="11.25" hidden="1" x14ac:dyDescent="0.2">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2"/>
    </row>
    <row r="362" spans="1:47" s="5" customFormat="1" ht="11.25" hidden="1" x14ac:dyDescent="0.2">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2"/>
    </row>
    <row r="363" spans="1:47" s="5" customFormat="1" ht="11.25" hidden="1" x14ac:dyDescent="0.2">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2"/>
    </row>
    <row r="364" spans="1:47" s="5" customFormat="1" ht="11.25" hidden="1" x14ac:dyDescent="0.2">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2"/>
    </row>
    <row r="365" spans="1:47" s="5" customFormat="1" ht="11.25" hidden="1" x14ac:dyDescent="0.2">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2"/>
    </row>
    <row r="366" spans="1:47" s="5" customFormat="1" ht="11.25" hidden="1" x14ac:dyDescent="0.2">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2"/>
    </row>
    <row r="367" spans="1:47" s="5" customFormat="1" ht="11.25" hidden="1" x14ac:dyDescent="0.2">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2"/>
    </row>
    <row r="368" spans="1:47" s="5" customFormat="1" ht="11.25" hidden="1" x14ac:dyDescent="0.2">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2"/>
    </row>
    <row r="369" spans="1:47" s="5" customFormat="1" ht="11.25" hidden="1" x14ac:dyDescent="0.2">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2"/>
    </row>
    <row r="370" spans="1:47" s="5" customFormat="1" ht="11.25" hidden="1" x14ac:dyDescent="0.2">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2"/>
    </row>
    <row r="371" spans="1:47" s="5" customFormat="1" ht="11.25" hidden="1" x14ac:dyDescent="0.2">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2"/>
    </row>
    <row r="372" spans="1:47" s="5" customFormat="1" ht="11.25" hidden="1" x14ac:dyDescent="0.2">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2"/>
    </row>
    <row r="373" spans="1:47" s="5" customFormat="1" ht="11.25" hidden="1" x14ac:dyDescent="0.2">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2"/>
    </row>
    <row r="374" spans="1:47" s="5" customFormat="1" ht="11.25" hidden="1" x14ac:dyDescent="0.2">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2"/>
    </row>
    <row r="375" spans="1:47" s="5" customFormat="1" ht="11.25" hidden="1" x14ac:dyDescent="0.2">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2"/>
    </row>
    <row r="376" spans="1:47" s="5" customFormat="1" ht="11.25" hidden="1" x14ac:dyDescent="0.2">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2"/>
    </row>
    <row r="377" spans="1:47" s="5" customFormat="1" ht="11.25" hidden="1" x14ac:dyDescent="0.2">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2"/>
    </row>
    <row r="378" spans="1:47" s="5" customFormat="1" ht="11.25" hidden="1" x14ac:dyDescent="0.2">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2"/>
    </row>
    <row r="379" spans="1:47" s="5" customFormat="1" ht="11.25" hidden="1" x14ac:dyDescent="0.2">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2"/>
    </row>
    <row r="380" spans="1:47" s="5" customFormat="1" ht="11.25" hidden="1" x14ac:dyDescent="0.2">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2"/>
    </row>
    <row r="381" spans="1:47" s="5" customFormat="1" ht="11.25" hidden="1" x14ac:dyDescent="0.2">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2"/>
    </row>
    <row r="382" spans="1:47" s="5" customFormat="1" ht="11.25" hidden="1" x14ac:dyDescent="0.2">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2"/>
    </row>
    <row r="383" spans="1:47" s="5" customFormat="1" ht="11.25" hidden="1" x14ac:dyDescent="0.2">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2"/>
    </row>
    <row r="384" spans="1:47" s="5" customFormat="1" ht="11.25" hidden="1" x14ac:dyDescent="0.2">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2"/>
    </row>
    <row r="385" spans="1:47" s="5" customFormat="1" ht="11.25" hidden="1" x14ac:dyDescent="0.2">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2"/>
    </row>
    <row r="386" spans="1:47" s="5" customFormat="1" ht="11.25" hidden="1" x14ac:dyDescent="0.2">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2"/>
    </row>
    <row r="387" spans="1:47" s="5" customFormat="1" ht="11.25" hidden="1" x14ac:dyDescent="0.2">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2"/>
    </row>
    <row r="388" spans="1:47" s="5" customFormat="1" ht="11.25" hidden="1" x14ac:dyDescent="0.2">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2"/>
    </row>
    <row r="389" spans="1:47" s="5" customFormat="1" ht="11.25" hidden="1" x14ac:dyDescent="0.2">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2"/>
    </row>
    <row r="390" spans="1:47" s="5" customFormat="1" ht="11.25" hidden="1" x14ac:dyDescent="0.2">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2"/>
    </row>
    <row r="391" spans="1:47" s="5" customFormat="1" ht="11.25" hidden="1" x14ac:dyDescent="0.2">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2"/>
    </row>
    <row r="392" spans="1:47" s="5" customFormat="1" ht="11.25" hidden="1" x14ac:dyDescent="0.2">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2"/>
    </row>
    <row r="393" spans="1:47" s="5" customFormat="1" ht="11.25" hidden="1" x14ac:dyDescent="0.2">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2"/>
    </row>
    <row r="394" spans="1:47" s="5" customFormat="1" ht="11.25" hidden="1" x14ac:dyDescent="0.2">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2"/>
    </row>
    <row r="395" spans="1:47" s="5" customFormat="1" ht="11.25" hidden="1" x14ac:dyDescent="0.2">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2"/>
    </row>
    <row r="396" spans="1:47" s="5" customFormat="1" ht="11.25" hidden="1" x14ac:dyDescent="0.2">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2"/>
    </row>
    <row r="397" spans="1:47" s="5" customFormat="1" ht="11.25" hidden="1" x14ac:dyDescent="0.2">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2"/>
    </row>
    <row r="398" spans="1:47" s="5" customFormat="1" ht="11.25" hidden="1" x14ac:dyDescent="0.2">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2"/>
    </row>
    <row r="399" spans="1:47" s="5" customFormat="1" ht="11.25" hidden="1" x14ac:dyDescent="0.2">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2"/>
    </row>
    <row r="400" spans="1:47" s="5" customFormat="1" ht="11.25" hidden="1" x14ac:dyDescent="0.2">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2"/>
    </row>
    <row r="401" spans="1:47" s="5" customFormat="1" ht="11.25" hidden="1" x14ac:dyDescent="0.2">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2"/>
    </row>
    <row r="402" spans="1:47" s="5" customFormat="1" ht="11.25" hidden="1" x14ac:dyDescent="0.2">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2"/>
    </row>
    <row r="403" spans="1:47" s="5" customFormat="1" ht="11.25" hidden="1" x14ac:dyDescent="0.2">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2"/>
    </row>
    <row r="404" spans="1:47" s="5" customFormat="1" ht="11.25" hidden="1" x14ac:dyDescent="0.2">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2"/>
    </row>
    <row r="405" spans="1:47" s="5" customFormat="1" ht="11.25" hidden="1" x14ac:dyDescent="0.2">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2"/>
    </row>
    <row r="406" spans="1:47" s="5" customFormat="1" ht="11.25" hidden="1" x14ac:dyDescent="0.2">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2"/>
    </row>
    <row r="407" spans="1:47" s="5" customFormat="1" ht="11.25" hidden="1" x14ac:dyDescent="0.2">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2"/>
    </row>
    <row r="408" spans="1:47" s="5" customFormat="1" ht="11.25" hidden="1" x14ac:dyDescent="0.2">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2"/>
    </row>
    <row r="409" spans="1:47" s="5" customFormat="1" ht="11.25" hidden="1" x14ac:dyDescent="0.2">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2"/>
    </row>
    <row r="410" spans="1:47" s="5" customFormat="1" ht="11.25" hidden="1" x14ac:dyDescent="0.2">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2"/>
    </row>
    <row r="411" spans="1:47" s="5" customFormat="1" ht="11.25" hidden="1" x14ac:dyDescent="0.2">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2"/>
    </row>
    <row r="412" spans="1:47" s="5" customFormat="1" ht="11.25" hidden="1" x14ac:dyDescent="0.2">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2"/>
    </row>
    <row r="413" spans="1:47" s="5" customFormat="1" ht="11.25" hidden="1" x14ac:dyDescent="0.2">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2"/>
    </row>
    <row r="414" spans="1:47" s="5" customFormat="1" ht="11.25" hidden="1" x14ac:dyDescent="0.2">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2"/>
    </row>
    <row r="415" spans="1:47" s="5" customFormat="1" ht="11.25" hidden="1" x14ac:dyDescent="0.2">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2"/>
    </row>
    <row r="416" spans="1:47" s="5" customFormat="1" ht="11.25" hidden="1" x14ac:dyDescent="0.2">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2"/>
    </row>
    <row r="417" spans="1:47" s="5" customFormat="1" ht="11.25" hidden="1" x14ac:dyDescent="0.2">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2"/>
    </row>
    <row r="418" spans="1:47" s="5" customFormat="1" ht="11.25" hidden="1" x14ac:dyDescent="0.2">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2"/>
    </row>
    <row r="419" spans="1:47" s="5" customFormat="1" ht="11.25" hidden="1" x14ac:dyDescent="0.2">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2"/>
    </row>
    <row r="420" spans="1:47" s="5" customFormat="1" ht="11.25" hidden="1" x14ac:dyDescent="0.2">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2"/>
    </row>
    <row r="421" spans="1:47" s="5" customFormat="1" ht="11.25" hidden="1" x14ac:dyDescent="0.2">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2"/>
    </row>
    <row r="422" spans="1:47" s="5" customFormat="1" ht="11.25" hidden="1" x14ac:dyDescent="0.2">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2"/>
    </row>
    <row r="423" spans="1:47" s="5" customFormat="1" ht="11.25" hidden="1" x14ac:dyDescent="0.2">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2"/>
    </row>
    <row r="424" spans="1:47" s="5" customFormat="1" ht="11.25" hidden="1" x14ac:dyDescent="0.2">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2"/>
    </row>
    <row r="425" spans="1:47" s="5" customFormat="1" ht="11.25" hidden="1" x14ac:dyDescent="0.2">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2"/>
    </row>
    <row r="426" spans="1:47" s="5" customFormat="1" ht="11.25" hidden="1" x14ac:dyDescent="0.2">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2"/>
    </row>
    <row r="427" spans="1:47" s="5" customFormat="1" ht="11.25" hidden="1" x14ac:dyDescent="0.2">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2"/>
    </row>
    <row r="428" spans="1:47" s="5" customFormat="1" ht="11.25" hidden="1" x14ac:dyDescent="0.2">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2"/>
    </row>
    <row r="429" spans="1:47" s="5" customFormat="1" ht="11.25" hidden="1" x14ac:dyDescent="0.2">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2"/>
    </row>
    <row r="430" spans="1:47" s="5" customFormat="1" ht="11.25" hidden="1" x14ac:dyDescent="0.2">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2"/>
    </row>
    <row r="431" spans="1:47" s="5" customFormat="1" ht="11.25" hidden="1" x14ac:dyDescent="0.2">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2"/>
    </row>
    <row r="432" spans="1:47" s="5" customFormat="1" ht="11.25" hidden="1" x14ac:dyDescent="0.2">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2"/>
    </row>
    <row r="433" spans="1:47" s="5" customFormat="1" ht="11.25" hidden="1" x14ac:dyDescent="0.2">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2"/>
    </row>
    <row r="434" spans="1:47" s="5" customFormat="1" ht="11.25" hidden="1" x14ac:dyDescent="0.2">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2"/>
    </row>
    <row r="435" spans="1:47" s="5" customFormat="1" ht="11.25" hidden="1" x14ac:dyDescent="0.2">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2"/>
    </row>
    <row r="436" spans="1:47" s="5" customFormat="1" ht="11.25" hidden="1" x14ac:dyDescent="0.2">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2"/>
    </row>
    <row r="437" spans="1:47" s="5" customFormat="1" ht="11.25" hidden="1" x14ac:dyDescent="0.2">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2"/>
    </row>
    <row r="438" spans="1:47" s="5" customFormat="1" ht="11.25" hidden="1" x14ac:dyDescent="0.2">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2"/>
    </row>
    <row r="439" spans="1:47" s="5" customFormat="1" ht="11.25" hidden="1" x14ac:dyDescent="0.2">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2"/>
    </row>
    <row r="440" spans="1:47" s="5" customFormat="1" ht="11.25" hidden="1" x14ac:dyDescent="0.2">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2"/>
    </row>
    <row r="441" spans="1:47" s="5" customFormat="1" ht="11.25" hidden="1" x14ac:dyDescent="0.2">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2"/>
    </row>
    <row r="442" spans="1:47" s="5" customFormat="1" ht="11.25" hidden="1" x14ac:dyDescent="0.2">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2"/>
    </row>
    <row r="443" spans="1:47" s="5" customFormat="1" ht="11.25" hidden="1" x14ac:dyDescent="0.2">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2"/>
    </row>
    <row r="444" spans="1:47" s="5" customFormat="1" ht="11.25" hidden="1" x14ac:dyDescent="0.2">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2"/>
    </row>
    <row r="445" spans="1:47" s="5" customFormat="1" ht="11.25" hidden="1" x14ac:dyDescent="0.2">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2"/>
    </row>
    <row r="446" spans="1:47" s="5" customFormat="1" ht="11.25" hidden="1" x14ac:dyDescent="0.2">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2"/>
    </row>
    <row r="447" spans="1:47" s="5" customFormat="1" ht="11.25" hidden="1" x14ac:dyDescent="0.2">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2"/>
    </row>
    <row r="448" spans="1:47" s="5" customFormat="1" ht="11.25" hidden="1" x14ac:dyDescent="0.2">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2"/>
    </row>
    <row r="449" spans="1:47" s="5" customFormat="1" ht="11.25" hidden="1" x14ac:dyDescent="0.2">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2"/>
    </row>
    <row r="450" spans="1:47" s="5" customFormat="1" ht="11.25" hidden="1" x14ac:dyDescent="0.2">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2"/>
    </row>
    <row r="451" spans="1:47" s="5" customFormat="1" ht="11.25" hidden="1" x14ac:dyDescent="0.2">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2"/>
    </row>
    <row r="452" spans="1:47" s="5" customFormat="1" ht="11.25" hidden="1" x14ac:dyDescent="0.2">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2"/>
    </row>
    <row r="453" spans="1:47" s="5" customFormat="1" ht="11.25" hidden="1" x14ac:dyDescent="0.2">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2"/>
    </row>
    <row r="454" spans="1:47" s="5" customFormat="1" ht="11.25" hidden="1" x14ac:dyDescent="0.2">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2"/>
    </row>
    <row r="455" spans="1:47" s="5" customFormat="1" ht="11.25" hidden="1" x14ac:dyDescent="0.2">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2"/>
    </row>
    <row r="456" spans="1:47" s="5" customFormat="1" ht="11.25" hidden="1" x14ac:dyDescent="0.2">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2"/>
    </row>
    <row r="457" spans="1:47" s="5" customFormat="1" ht="11.25" hidden="1" x14ac:dyDescent="0.2">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2"/>
    </row>
    <row r="458" spans="1:47" s="5" customFormat="1" ht="11.25" hidden="1" x14ac:dyDescent="0.2">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2"/>
    </row>
    <row r="459" spans="1:47" s="5" customFormat="1" ht="11.25" hidden="1" x14ac:dyDescent="0.2">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2"/>
    </row>
    <row r="460" spans="1:47" s="5" customFormat="1" ht="11.25" hidden="1" x14ac:dyDescent="0.2">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2"/>
    </row>
    <row r="461" spans="1:47" s="5" customFormat="1" ht="11.25" hidden="1" x14ac:dyDescent="0.2">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2"/>
    </row>
    <row r="462" spans="1:47" s="5" customFormat="1" ht="11.25" hidden="1" x14ac:dyDescent="0.2">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2"/>
    </row>
    <row r="463" spans="1:47" s="5" customFormat="1" ht="11.25" hidden="1" x14ac:dyDescent="0.2">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2"/>
    </row>
    <row r="464" spans="1:47" s="5" customFormat="1" ht="11.25" hidden="1" x14ac:dyDescent="0.2">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2"/>
    </row>
    <row r="465" spans="1:47" s="5" customFormat="1" ht="11.25" hidden="1" x14ac:dyDescent="0.2">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2"/>
    </row>
    <row r="466" spans="1:47" s="5" customFormat="1" ht="11.25" hidden="1" x14ac:dyDescent="0.2">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2"/>
    </row>
    <row r="467" spans="1:47" s="5" customFormat="1" ht="11.25" hidden="1" x14ac:dyDescent="0.2">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2"/>
    </row>
    <row r="468" spans="1:47" s="5" customFormat="1" ht="11.25" hidden="1" x14ac:dyDescent="0.2">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2"/>
    </row>
    <row r="469" spans="1:47" s="5" customFormat="1" ht="11.25" hidden="1" x14ac:dyDescent="0.2">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2"/>
    </row>
    <row r="470" spans="1:47" s="5" customFormat="1" ht="11.25" hidden="1" x14ac:dyDescent="0.2">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2"/>
    </row>
    <row r="471" spans="1:47" s="5" customFormat="1" ht="11.25" hidden="1" x14ac:dyDescent="0.2">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2"/>
    </row>
    <row r="472" spans="1:47" s="5" customFormat="1" ht="11.25" hidden="1" x14ac:dyDescent="0.2">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2"/>
    </row>
    <row r="473" spans="1:47" s="5" customFormat="1" ht="11.25" hidden="1" x14ac:dyDescent="0.2">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2"/>
    </row>
    <row r="474" spans="1:47" s="5" customFormat="1" ht="11.25" hidden="1" x14ac:dyDescent="0.2">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2"/>
    </row>
    <row r="475" spans="1:47" s="5" customFormat="1" ht="11.25" hidden="1" x14ac:dyDescent="0.2">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2"/>
    </row>
    <row r="476" spans="1:47" s="5" customFormat="1" ht="11.25" hidden="1" x14ac:dyDescent="0.2">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2"/>
    </row>
    <row r="477" spans="1:47" s="5" customFormat="1" ht="11.25" hidden="1" x14ac:dyDescent="0.2">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2"/>
    </row>
    <row r="478" spans="1:47" s="5" customFormat="1" ht="11.25" hidden="1" x14ac:dyDescent="0.2">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2"/>
    </row>
    <row r="479" spans="1:47" s="5" customFormat="1" ht="11.25" hidden="1" x14ac:dyDescent="0.2">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2"/>
    </row>
    <row r="480" spans="1:47" s="5" customFormat="1" ht="11.25" hidden="1" x14ac:dyDescent="0.2">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2"/>
    </row>
    <row r="481" spans="1:47" s="5" customFormat="1" ht="11.25" hidden="1" x14ac:dyDescent="0.2">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2"/>
    </row>
    <row r="482" spans="1:47" s="5" customFormat="1" ht="11.25" hidden="1" x14ac:dyDescent="0.2">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2"/>
    </row>
    <row r="483" spans="1:47" s="5" customFormat="1" ht="11.25" hidden="1" x14ac:dyDescent="0.2">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2"/>
    </row>
    <row r="484" spans="1:47" s="5" customFormat="1" ht="11.25" hidden="1" x14ac:dyDescent="0.2">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2"/>
    </row>
    <row r="485" spans="1:47" s="5" customFormat="1" ht="11.25" hidden="1" x14ac:dyDescent="0.2">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2"/>
    </row>
    <row r="486" spans="1:47" s="5" customFormat="1" ht="11.25" hidden="1" x14ac:dyDescent="0.2">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2"/>
    </row>
    <row r="487" spans="1:47" s="5" customFormat="1" ht="11.25" hidden="1" x14ac:dyDescent="0.2">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2"/>
    </row>
    <row r="488" spans="1:47" s="5" customFormat="1" ht="11.25" hidden="1" x14ac:dyDescent="0.2">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2"/>
    </row>
    <row r="489" spans="1:47" s="5" customFormat="1" ht="11.25" hidden="1" x14ac:dyDescent="0.2">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2"/>
    </row>
    <row r="490" spans="1:47" s="5" customFormat="1" ht="11.25" hidden="1" x14ac:dyDescent="0.2">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2"/>
    </row>
    <row r="491" spans="1:47" s="5" customFormat="1" ht="11.25" hidden="1" x14ac:dyDescent="0.2">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2"/>
    </row>
    <row r="492" spans="1:47" s="5" customFormat="1" ht="11.25" hidden="1" x14ac:dyDescent="0.2">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2"/>
    </row>
    <row r="493" spans="1:47" s="5" customFormat="1" ht="11.25" hidden="1" x14ac:dyDescent="0.2">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2"/>
    </row>
    <row r="494" spans="1:47" s="5" customFormat="1" ht="11.25" hidden="1" x14ac:dyDescent="0.2">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2"/>
    </row>
    <row r="495" spans="1:47" s="5" customFormat="1" ht="11.25" hidden="1" x14ac:dyDescent="0.2">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2"/>
    </row>
    <row r="496" spans="1:47" s="5" customFormat="1" ht="11.25" hidden="1" x14ac:dyDescent="0.2">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2"/>
    </row>
    <row r="497" spans="1:47" s="5" customFormat="1" ht="11.25" hidden="1" x14ac:dyDescent="0.2">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2"/>
    </row>
    <row r="498" spans="1:47" s="5" customFormat="1" ht="11.25" hidden="1" x14ac:dyDescent="0.2">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2"/>
    </row>
    <row r="499" spans="1:47" s="5" customFormat="1" ht="11.25" hidden="1" x14ac:dyDescent="0.2">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2"/>
    </row>
    <row r="500" spans="1:47" s="5" customFormat="1" ht="11.25" hidden="1" x14ac:dyDescent="0.2">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2"/>
    </row>
    <row r="501" spans="1:47" s="5" customFormat="1" ht="11.25" hidden="1" x14ac:dyDescent="0.2">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2"/>
    </row>
    <row r="502" spans="1:47" s="5" customFormat="1" ht="11.25" hidden="1" x14ac:dyDescent="0.2">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2"/>
    </row>
    <row r="503" spans="1:47" s="5" customFormat="1" ht="11.25" hidden="1" x14ac:dyDescent="0.2">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2"/>
    </row>
    <row r="504" spans="1:47" s="5" customFormat="1" ht="11.25" hidden="1" x14ac:dyDescent="0.2">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2"/>
    </row>
    <row r="505" spans="1:47" s="5" customFormat="1" ht="11.25" hidden="1" x14ac:dyDescent="0.2">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2"/>
    </row>
    <row r="506" spans="1:47" s="5" customFormat="1" ht="11.25" hidden="1" x14ac:dyDescent="0.2">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2"/>
    </row>
    <row r="507" spans="1:47" s="5" customFormat="1" ht="11.25" hidden="1" x14ac:dyDescent="0.2">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2"/>
    </row>
    <row r="508" spans="1:47" s="5" customFormat="1" ht="11.25" hidden="1" x14ac:dyDescent="0.2">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2"/>
    </row>
    <row r="509" spans="1:47" s="5" customFormat="1" ht="11.25" hidden="1" x14ac:dyDescent="0.2">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2"/>
    </row>
    <row r="510" spans="1:47" s="5" customFormat="1" ht="11.25" hidden="1" x14ac:dyDescent="0.2">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2"/>
    </row>
    <row r="511" spans="1:47" s="5" customFormat="1" ht="11.25" hidden="1" x14ac:dyDescent="0.2">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2"/>
    </row>
    <row r="512" spans="1:47" s="5" customFormat="1" ht="11.25" hidden="1" x14ac:dyDescent="0.2">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2"/>
    </row>
    <row r="513" spans="1:47" s="5" customFormat="1" ht="11.25" hidden="1" x14ac:dyDescent="0.2">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2"/>
    </row>
    <row r="514" spans="1:47" s="5" customFormat="1" ht="11.25" hidden="1" x14ac:dyDescent="0.2">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2"/>
    </row>
    <row r="515" spans="1:47" s="5" customFormat="1" ht="11.25" hidden="1" x14ac:dyDescent="0.2">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2"/>
    </row>
    <row r="516" spans="1:47" s="5" customFormat="1" ht="11.25" hidden="1" x14ac:dyDescent="0.2">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2"/>
    </row>
    <row r="517" spans="1:47" s="5" customFormat="1" ht="11.25" hidden="1" x14ac:dyDescent="0.2">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2"/>
    </row>
    <row r="518" spans="1:47" s="5" customFormat="1" ht="11.25" hidden="1" x14ac:dyDescent="0.2">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2"/>
    </row>
    <row r="519" spans="1:47" s="5" customFormat="1" ht="11.25" hidden="1" x14ac:dyDescent="0.2">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2"/>
    </row>
    <row r="520" spans="1:47" s="5" customFormat="1" ht="11.25" hidden="1" x14ac:dyDescent="0.2">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2"/>
    </row>
    <row r="521" spans="1:47" s="5" customFormat="1" ht="11.25" hidden="1" x14ac:dyDescent="0.2">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2"/>
    </row>
    <row r="522" spans="1:47" s="5" customFormat="1" ht="11.25" hidden="1" x14ac:dyDescent="0.2">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2"/>
    </row>
    <row r="523" spans="1:47" s="5" customFormat="1" ht="11.25" hidden="1" x14ac:dyDescent="0.2">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2"/>
    </row>
    <row r="524" spans="1:47" s="5" customFormat="1" ht="11.25" hidden="1" x14ac:dyDescent="0.2">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2"/>
    </row>
    <row r="525" spans="1:47" s="5" customFormat="1" ht="11.25" hidden="1" x14ac:dyDescent="0.2">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2"/>
    </row>
    <row r="526" spans="1:47" s="5" customFormat="1" ht="11.25" hidden="1" x14ac:dyDescent="0.2">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2"/>
    </row>
    <row r="527" spans="1:47" s="5" customFormat="1" ht="11.25" hidden="1" x14ac:dyDescent="0.2">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2"/>
    </row>
    <row r="528" spans="1:47" s="5" customFormat="1" ht="11.25" hidden="1" x14ac:dyDescent="0.2">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2"/>
    </row>
    <row r="529" spans="1:47" s="5" customFormat="1" ht="11.25" hidden="1" x14ac:dyDescent="0.2">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2"/>
    </row>
    <row r="530" spans="1:47" s="5" customFormat="1" ht="11.25" hidden="1" x14ac:dyDescent="0.2">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2"/>
    </row>
    <row r="531" spans="1:47" s="5" customFormat="1" ht="11.25" hidden="1" x14ac:dyDescent="0.2">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2"/>
    </row>
    <row r="532" spans="1:47" s="5" customFormat="1" ht="11.25" hidden="1" x14ac:dyDescent="0.2">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2"/>
    </row>
    <row r="533" spans="1:47" s="5" customFormat="1" ht="11.25" hidden="1" x14ac:dyDescent="0.2">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2"/>
    </row>
    <row r="534" spans="1:47" s="5" customFormat="1" ht="11.25" hidden="1" x14ac:dyDescent="0.2">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2"/>
    </row>
    <row r="535" spans="1:47" s="5" customFormat="1" ht="11.25" hidden="1" x14ac:dyDescent="0.2">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2"/>
    </row>
    <row r="536" spans="1:47" s="5" customFormat="1" ht="11.25" hidden="1" x14ac:dyDescent="0.2">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2"/>
    </row>
    <row r="537" spans="1:47" s="5" customFormat="1" ht="11.25" hidden="1" x14ac:dyDescent="0.2">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2"/>
    </row>
    <row r="538" spans="1:47" s="5" customFormat="1" ht="11.25" hidden="1" x14ac:dyDescent="0.2">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2"/>
    </row>
    <row r="539" spans="1:47" s="5" customFormat="1" ht="11.25" hidden="1" x14ac:dyDescent="0.2">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2"/>
    </row>
    <row r="540" spans="1:47" s="5" customFormat="1" ht="11.25" hidden="1" x14ac:dyDescent="0.2">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2"/>
    </row>
    <row r="541" spans="1:47" s="5" customFormat="1" ht="11.25" hidden="1" x14ac:dyDescent="0.2">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2"/>
    </row>
    <row r="542" spans="1:47" s="5" customFormat="1" ht="11.25" hidden="1" x14ac:dyDescent="0.2">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2"/>
    </row>
    <row r="543" spans="1:47" s="5" customFormat="1" ht="11.25" hidden="1" x14ac:dyDescent="0.2">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2"/>
    </row>
    <row r="544" spans="1:47" s="5" customFormat="1" ht="11.25" hidden="1" x14ac:dyDescent="0.2">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2"/>
    </row>
    <row r="545" spans="1:47" s="5" customFormat="1" ht="11.25" hidden="1" x14ac:dyDescent="0.2">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2"/>
    </row>
    <row r="546" spans="1:47" s="5" customFormat="1" ht="11.25" hidden="1" x14ac:dyDescent="0.2">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2"/>
    </row>
    <row r="547" spans="1:47" s="5" customFormat="1" ht="11.25" hidden="1" x14ac:dyDescent="0.2">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2"/>
    </row>
    <row r="548" spans="1:47" s="5" customFormat="1" ht="11.25" hidden="1" x14ac:dyDescent="0.2">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2"/>
    </row>
    <row r="549" spans="1:47" s="5" customFormat="1" ht="11.25" hidden="1" x14ac:dyDescent="0.2">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2"/>
    </row>
    <row r="550" spans="1:47" s="5" customFormat="1" ht="11.25" hidden="1" x14ac:dyDescent="0.2">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2"/>
    </row>
    <row r="551" spans="1:47" s="5" customFormat="1" ht="11.25" hidden="1" x14ac:dyDescent="0.2">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2"/>
    </row>
    <row r="552" spans="1:47" s="5" customFormat="1" ht="11.25" hidden="1" x14ac:dyDescent="0.2">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2"/>
    </row>
    <row r="553" spans="1:47" s="5" customFormat="1" ht="11.25" hidden="1" x14ac:dyDescent="0.2">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2"/>
    </row>
    <row r="554" spans="1:47" s="5" customFormat="1" ht="11.25" hidden="1" x14ac:dyDescent="0.2">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2"/>
    </row>
    <row r="555" spans="1:47" s="5" customFormat="1" ht="11.25" hidden="1" x14ac:dyDescent="0.2">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2"/>
    </row>
    <row r="556" spans="1:47" s="5" customFormat="1" ht="11.25" hidden="1" x14ac:dyDescent="0.2">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2"/>
    </row>
    <row r="557" spans="1:47" s="5" customFormat="1" ht="11.25" hidden="1" x14ac:dyDescent="0.2">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2"/>
    </row>
    <row r="558" spans="1:47" s="5" customFormat="1" ht="11.25" hidden="1" x14ac:dyDescent="0.2">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2"/>
    </row>
    <row r="559" spans="1:47" s="5" customFormat="1" ht="11.25" hidden="1" x14ac:dyDescent="0.2">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2"/>
    </row>
    <row r="560" spans="1:47" s="5" customFormat="1" ht="11.25" hidden="1" x14ac:dyDescent="0.2">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2"/>
    </row>
    <row r="561" spans="1:47" s="5" customFormat="1" ht="11.25" hidden="1" x14ac:dyDescent="0.2">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2"/>
    </row>
    <row r="562" spans="1:47" s="5" customFormat="1" ht="11.25" hidden="1" x14ac:dyDescent="0.2">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2"/>
    </row>
    <row r="563" spans="1:47" s="5" customFormat="1" ht="11.25" hidden="1" x14ac:dyDescent="0.2">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2"/>
    </row>
    <row r="564" spans="1:47" s="5" customFormat="1" ht="11.25" hidden="1" x14ac:dyDescent="0.2">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2"/>
    </row>
    <row r="565" spans="1:47" s="5" customFormat="1" ht="11.25" hidden="1" x14ac:dyDescent="0.2">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2"/>
    </row>
    <row r="566" spans="1:47" s="5" customFormat="1" ht="11.25" hidden="1" x14ac:dyDescent="0.2">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2"/>
    </row>
    <row r="567" spans="1:47" s="5" customFormat="1" ht="11.25" hidden="1" x14ac:dyDescent="0.2">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2"/>
    </row>
    <row r="568" spans="1:47" s="5" customFormat="1" ht="11.25" hidden="1" x14ac:dyDescent="0.2">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2"/>
    </row>
    <row r="569" spans="1:47" s="5" customFormat="1" ht="11.25" hidden="1" x14ac:dyDescent="0.2">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2"/>
    </row>
    <row r="570" spans="1:47" s="5" customFormat="1" ht="11.25" hidden="1" x14ac:dyDescent="0.2">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2"/>
    </row>
    <row r="571" spans="1:47" s="5" customFormat="1" ht="11.25" hidden="1" x14ac:dyDescent="0.2">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2"/>
    </row>
    <row r="572" spans="1:47" s="5" customFormat="1" ht="11.25" hidden="1" x14ac:dyDescent="0.2">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2"/>
    </row>
    <row r="573" spans="1:47" s="5" customFormat="1" ht="11.25" hidden="1" x14ac:dyDescent="0.2">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2"/>
    </row>
    <row r="574" spans="1:47" s="5" customFormat="1" ht="11.25" hidden="1" x14ac:dyDescent="0.2">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2"/>
    </row>
    <row r="575" spans="1:47" s="5" customFormat="1" ht="11.25" hidden="1" x14ac:dyDescent="0.2">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2"/>
    </row>
    <row r="576" spans="1:47" s="5" customFormat="1" ht="11.25" hidden="1" x14ac:dyDescent="0.2">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2"/>
    </row>
    <row r="577" spans="1:47" s="5" customFormat="1" ht="11.25" hidden="1" x14ac:dyDescent="0.2">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2"/>
    </row>
    <row r="578" spans="1:47" s="5" customFormat="1" ht="11.25" hidden="1" x14ac:dyDescent="0.2">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2"/>
    </row>
    <row r="579" spans="1:47" s="5" customFormat="1" ht="11.25" hidden="1" x14ac:dyDescent="0.2">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2"/>
    </row>
    <row r="580" spans="1:47" s="5" customFormat="1" ht="11.25" hidden="1" x14ac:dyDescent="0.2">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2"/>
    </row>
    <row r="581" spans="1:47" s="5" customFormat="1" ht="11.25" hidden="1" x14ac:dyDescent="0.2">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2"/>
    </row>
    <row r="582" spans="1:47" s="5" customFormat="1" ht="11.25" hidden="1" x14ac:dyDescent="0.2">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2"/>
    </row>
    <row r="583" spans="1:47" s="5" customFormat="1" ht="11.25" hidden="1" x14ac:dyDescent="0.2">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2"/>
    </row>
    <row r="584" spans="1:47" s="5" customFormat="1" ht="11.25" hidden="1" x14ac:dyDescent="0.2">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2"/>
    </row>
    <row r="585" spans="1:47" s="5" customFormat="1" ht="11.25" hidden="1" x14ac:dyDescent="0.2">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2"/>
    </row>
    <row r="586" spans="1:47" s="5" customFormat="1" ht="11.25" hidden="1" x14ac:dyDescent="0.2">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2"/>
    </row>
    <row r="587" spans="1:47" s="5" customFormat="1" ht="11.25" hidden="1" x14ac:dyDescent="0.2">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2"/>
    </row>
    <row r="588" spans="1:47" s="5" customFormat="1" ht="11.25" hidden="1" x14ac:dyDescent="0.2">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2"/>
    </row>
    <row r="589" spans="1:47" s="5" customFormat="1" ht="11.25" hidden="1" x14ac:dyDescent="0.2">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2"/>
    </row>
    <row r="590" spans="1:47" s="5" customFormat="1" ht="11.25" hidden="1" x14ac:dyDescent="0.2">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2"/>
    </row>
    <row r="591" spans="1:47" s="5" customFormat="1" ht="11.25" hidden="1" x14ac:dyDescent="0.2">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2"/>
    </row>
    <row r="592" spans="1:47" s="5" customFormat="1" ht="11.25" hidden="1" x14ac:dyDescent="0.2">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2"/>
    </row>
    <row r="593" spans="1:47" s="5" customFormat="1" ht="11.25" hidden="1" x14ac:dyDescent="0.2">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2"/>
    </row>
    <row r="594" spans="1:47" s="5" customFormat="1" ht="11.25" hidden="1" x14ac:dyDescent="0.2">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2"/>
    </row>
    <row r="595" spans="1:47" s="5" customFormat="1" ht="11.25" hidden="1" x14ac:dyDescent="0.2">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2"/>
    </row>
    <row r="596" spans="1:47" s="5" customFormat="1" ht="11.25" hidden="1" x14ac:dyDescent="0.2">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2"/>
    </row>
    <row r="597" spans="1:47" s="5" customFormat="1" ht="11.25" hidden="1" x14ac:dyDescent="0.2">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2"/>
    </row>
    <row r="598" spans="1:47" s="5" customFormat="1" ht="11.25" hidden="1" x14ac:dyDescent="0.2">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2"/>
    </row>
    <row r="599" spans="1:47" s="5" customFormat="1" ht="11.25" hidden="1" x14ac:dyDescent="0.2">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2"/>
    </row>
    <row r="600" spans="1:47" s="5" customFormat="1" ht="11.25" hidden="1" x14ac:dyDescent="0.2">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2"/>
    </row>
    <row r="601" spans="1:47" s="5" customFormat="1" ht="11.25" hidden="1" x14ac:dyDescent="0.2">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2"/>
    </row>
    <row r="602" spans="1:47" s="5" customFormat="1" ht="11.25" hidden="1" x14ac:dyDescent="0.2">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2"/>
    </row>
    <row r="603" spans="1:47" s="5" customFormat="1" ht="11.25" hidden="1" x14ac:dyDescent="0.2">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2"/>
    </row>
    <row r="604" spans="1:47" s="5" customFormat="1" ht="11.25" hidden="1" x14ac:dyDescent="0.2">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2"/>
    </row>
    <row r="605" spans="1:47" s="5" customFormat="1" ht="11.25" hidden="1" x14ac:dyDescent="0.2">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2"/>
    </row>
    <row r="606" spans="1:47" s="5" customFormat="1" ht="11.25" hidden="1" x14ac:dyDescent="0.2">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2"/>
    </row>
    <row r="607" spans="1:47" s="5" customFormat="1" ht="11.25" hidden="1" x14ac:dyDescent="0.2">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2"/>
    </row>
    <row r="608" spans="1:47" s="5" customFormat="1" ht="11.25" hidden="1" x14ac:dyDescent="0.2">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2"/>
    </row>
    <row r="609" spans="1:47" s="5" customFormat="1" ht="11.25" hidden="1" x14ac:dyDescent="0.2">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2"/>
    </row>
    <row r="610" spans="1:47" s="5" customFormat="1" ht="11.25" hidden="1" x14ac:dyDescent="0.2">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2"/>
    </row>
    <row r="611" spans="1:47" s="5" customFormat="1" ht="11.25" hidden="1" x14ac:dyDescent="0.2">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2"/>
    </row>
    <row r="612" spans="1:47" s="5" customFormat="1" ht="11.25" hidden="1" x14ac:dyDescent="0.2">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2"/>
    </row>
    <row r="613" spans="1:47" s="5" customFormat="1" ht="11.25" hidden="1" x14ac:dyDescent="0.2">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2"/>
    </row>
    <row r="614" spans="1:47" s="5" customFormat="1" ht="11.25" hidden="1" x14ac:dyDescent="0.2">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2"/>
    </row>
    <row r="615" spans="1:47" s="5" customFormat="1" ht="11.25" hidden="1" x14ac:dyDescent="0.2">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2"/>
    </row>
    <row r="616" spans="1:47" s="5" customFormat="1" ht="11.25" hidden="1" x14ac:dyDescent="0.2">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2"/>
    </row>
    <row r="617" spans="1:47" s="5" customFormat="1" ht="11.25" hidden="1" x14ac:dyDescent="0.2">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2"/>
    </row>
    <row r="618" spans="1:47" s="5" customFormat="1" ht="11.25" hidden="1" x14ac:dyDescent="0.2">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2"/>
    </row>
    <row r="619" spans="1:47" s="5" customFormat="1" ht="11.25" hidden="1" x14ac:dyDescent="0.2">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2"/>
    </row>
    <row r="620" spans="1:47" s="5" customFormat="1" ht="11.25" hidden="1" x14ac:dyDescent="0.2">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2"/>
    </row>
    <row r="621" spans="1:47" s="5" customFormat="1" ht="11.25" hidden="1" x14ac:dyDescent="0.2">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2"/>
    </row>
    <row r="622" spans="1:47" s="5" customFormat="1" ht="11.25" hidden="1" x14ac:dyDescent="0.2">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2"/>
    </row>
    <row r="623" spans="1:47" s="5" customFormat="1" ht="11.25" hidden="1" x14ac:dyDescent="0.2">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2"/>
    </row>
    <row r="624" spans="1:47" s="5" customFormat="1" ht="11.25" hidden="1" x14ac:dyDescent="0.2">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2"/>
    </row>
    <row r="625" spans="1:47" s="5" customFormat="1" ht="11.25" hidden="1" x14ac:dyDescent="0.2">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2"/>
    </row>
    <row r="626" spans="1:47" s="5" customFormat="1" ht="11.25" hidden="1" x14ac:dyDescent="0.2">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2"/>
    </row>
    <row r="627" spans="1:47" s="5" customFormat="1" ht="11.25" hidden="1" x14ac:dyDescent="0.2">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2"/>
    </row>
    <row r="628" spans="1:47" s="5" customFormat="1" ht="11.25" hidden="1" x14ac:dyDescent="0.2">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2"/>
    </row>
    <row r="629" spans="1:47" s="5" customFormat="1" ht="11.25" hidden="1" x14ac:dyDescent="0.2">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2"/>
    </row>
    <row r="630" spans="1:47" s="5" customFormat="1" ht="11.25" hidden="1" x14ac:dyDescent="0.2">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2"/>
    </row>
    <row r="631" spans="1:47" s="5" customFormat="1" ht="11.25" hidden="1" x14ac:dyDescent="0.2">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2"/>
    </row>
    <row r="632" spans="1:47" s="5" customFormat="1" ht="11.25" hidden="1" x14ac:dyDescent="0.2">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2"/>
    </row>
    <row r="633" spans="1:47" s="5" customFormat="1" ht="11.25" hidden="1" x14ac:dyDescent="0.2">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2"/>
    </row>
    <row r="634" spans="1:47" s="5" customFormat="1" ht="11.25" hidden="1" x14ac:dyDescent="0.2">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2"/>
    </row>
    <row r="635" spans="1:47" s="5" customFormat="1" ht="11.25" hidden="1" x14ac:dyDescent="0.2">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2"/>
    </row>
    <row r="636" spans="1:47" s="5" customFormat="1" ht="11.25" hidden="1" x14ac:dyDescent="0.2">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2"/>
    </row>
    <row r="637" spans="1:47" s="5" customFormat="1" ht="11.25" hidden="1" x14ac:dyDescent="0.2">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2"/>
    </row>
    <row r="638" spans="1:47" s="5" customFormat="1" ht="11.25" hidden="1" x14ac:dyDescent="0.2">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2"/>
    </row>
    <row r="639" spans="1:47" s="5" customFormat="1" ht="11.25" hidden="1" x14ac:dyDescent="0.2">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2"/>
    </row>
    <row r="640" spans="1:47" s="5" customFormat="1" ht="11.25" hidden="1" x14ac:dyDescent="0.2">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2"/>
    </row>
    <row r="641" spans="1:47" s="5" customFormat="1" ht="11.25" hidden="1" x14ac:dyDescent="0.2">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2"/>
    </row>
    <row r="642" spans="1:47" s="5" customFormat="1" ht="11.25" hidden="1" x14ac:dyDescent="0.2">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2"/>
    </row>
    <row r="643" spans="1:47" s="5" customFormat="1" ht="11.25" hidden="1" x14ac:dyDescent="0.2">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2"/>
    </row>
    <row r="644" spans="1:47" s="5" customFormat="1" ht="11.25" hidden="1" x14ac:dyDescent="0.2">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2"/>
    </row>
    <row r="645" spans="1:47" s="5" customFormat="1" ht="11.25" hidden="1" x14ac:dyDescent="0.2">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2"/>
    </row>
    <row r="646" spans="1:47" s="5" customFormat="1" ht="11.25" hidden="1" x14ac:dyDescent="0.2">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2"/>
    </row>
    <row r="647" spans="1:47" s="5" customFormat="1" ht="11.25" hidden="1" x14ac:dyDescent="0.2">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2"/>
    </row>
    <row r="648" spans="1:47" s="5" customFormat="1" ht="11.25" hidden="1" x14ac:dyDescent="0.2">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2"/>
    </row>
    <row r="649" spans="1:47" s="5" customFormat="1" ht="11.25" hidden="1" x14ac:dyDescent="0.2">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2"/>
    </row>
    <row r="650" spans="1:47" s="5" customFormat="1" ht="11.25" hidden="1" x14ac:dyDescent="0.2">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2"/>
    </row>
    <row r="651" spans="1:47" s="5" customFormat="1" ht="11.25" hidden="1" x14ac:dyDescent="0.2">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2"/>
    </row>
    <row r="652" spans="1:47" s="5" customFormat="1" ht="11.25" hidden="1" x14ac:dyDescent="0.2">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2"/>
    </row>
    <row r="653" spans="1:47" s="5" customFormat="1" ht="11.25" hidden="1" x14ac:dyDescent="0.2">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2"/>
    </row>
    <row r="654" spans="1:47" s="5" customFormat="1" ht="11.25" hidden="1" x14ac:dyDescent="0.2">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2"/>
    </row>
    <row r="655" spans="1:47" s="5" customFormat="1" ht="11.25" hidden="1" x14ac:dyDescent="0.2">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2"/>
    </row>
    <row r="656" spans="1:47" s="5" customFormat="1" ht="11.25" hidden="1" x14ac:dyDescent="0.2">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2"/>
    </row>
    <row r="657" spans="1:47" s="5" customFormat="1" ht="11.25" hidden="1" x14ac:dyDescent="0.2">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2"/>
    </row>
    <row r="658" spans="1:47" s="5" customFormat="1" ht="11.25" hidden="1" x14ac:dyDescent="0.2">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2"/>
    </row>
    <row r="659" spans="1:47" s="5" customFormat="1" ht="11.25" hidden="1" x14ac:dyDescent="0.2">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2"/>
    </row>
    <row r="660" spans="1:47" s="5" customFormat="1" ht="11.25" hidden="1" x14ac:dyDescent="0.2">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2"/>
    </row>
    <row r="661" spans="1:47" s="5" customFormat="1" ht="11.25" hidden="1" x14ac:dyDescent="0.2">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2"/>
    </row>
    <row r="662" spans="1:47" s="5" customFormat="1" ht="11.25" hidden="1" x14ac:dyDescent="0.2">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2"/>
    </row>
    <row r="663" spans="1:47" s="5" customFormat="1" ht="11.25" hidden="1" x14ac:dyDescent="0.2">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2"/>
    </row>
    <row r="664" spans="1:47" s="5" customFormat="1" ht="11.25" hidden="1" x14ac:dyDescent="0.2">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2"/>
    </row>
    <row r="665" spans="1:47" s="5" customFormat="1" ht="11.25" hidden="1" x14ac:dyDescent="0.2">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2"/>
    </row>
    <row r="666" spans="1:47" s="5" customFormat="1" ht="11.25" hidden="1" x14ac:dyDescent="0.2">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2"/>
    </row>
    <row r="667" spans="1:47" s="5" customFormat="1" ht="11.25" hidden="1" x14ac:dyDescent="0.2">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2"/>
    </row>
    <row r="668" spans="1:47" s="5" customFormat="1" ht="11.25" hidden="1" x14ac:dyDescent="0.2">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2"/>
    </row>
    <row r="669" spans="1:47" s="5" customFormat="1" ht="11.25" hidden="1" x14ac:dyDescent="0.2">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2"/>
    </row>
    <row r="670" spans="1:47" s="5" customFormat="1" ht="11.25" hidden="1" x14ac:dyDescent="0.2">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2"/>
    </row>
    <row r="671" spans="1:47" s="5" customFormat="1" ht="11.25" hidden="1" x14ac:dyDescent="0.2">
      <c r="A671" s="13"/>
      <c r="B671" s="14"/>
      <c r="C671" s="15"/>
      <c r="D671" s="15"/>
      <c r="E671" s="1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2"/>
    </row>
    <row r="672" spans="1:47" s="5" customFormat="1" ht="11.25" hidden="1" x14ac:dyDescent="0.2">
      <c r="A672" s="13"/>
      <c r="B672" s="14"/>
      <c r="C672" s="15"/>
      <c r="D672" s="15"/>
      <c r="E672" s="1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2"/>
    </row>
    <row r="673" spans="1:47" s="21" customFormat="1" ht="11.25" hidden="1" x14ac:dyDescent="0.2">
      <c r="A673" s="17"/>
      <c r="B673" s="18"/>
      <c r="C673" s="19"/>
      <c r="D673" s="19"/>
      <c r="E673" s="20"/>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7"/>
      <c r="AL673" s="137"/>
      <c r="AM673" s="137"/>
      <c r="AN673" s="137"/>
      <c r="AO673" s="137"/>
      <c r="AP673" s="137"/>
      <c r="AQ673" s="137"/>
      <c r="AR673" s="137"/>
      <c r="AS673" s="137"/>
      <c r="AT673" s="137"/>
      <c r="AU673" s="12"/>
    </row>
    <row r="674" spans="1:47" s="21" customFormat="1" ht="11.25" hidden="1" x14ac:dyDescent="0.2">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2"/>
    </row>
    <row r="675" spans="1:47" s="21" customFormat="1" ht="11.25" hidden="1" x14ac:dyDescent="0.2">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2"/>
    </row>
    <row r="676" spans="1:47" s="21" customFormat="1" ht="11.25" hidden="1" x14ac:dyDescent="0.2">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2"/>
    </row>
    <row r="677" spans="1:47" s="21" customFormat="1" ht="11.25" hidden="1" x14ac:dyDescent="0.2">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2"/>
    </row>
    <row r="678" spans="1:47" s="21" customFormat="1" ht="11.25" hidden="1" x14ac:dyDescent="0.2">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2"/>
    </row>
    <row r="679" spans="1:47" s="21" customFormat="1" ht="11.25" hidden="1" x14ac:dyDescent="0.2">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2"/>
    </row>
    <row r="680" spans="1:47" s="21" customFormat="1" ht="11.25" hidden="1" x14ac:dyDescent="0.2">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2"/>
    </row>
    <row r="681" spans="1:47" s="21" customFormat="1" ht="11.25" hidden="1" x14ac:dyDescent="0.2">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2"/>
    </row>
    <row r="682" spans="1:47" s="21" customFormat="1" ht="11.25" hidden="1" x14ac:dyDescent="0.2">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2"/>
    </row>
    <row r="683" spans="1:47" s="21" customFormat="1" ht="11.25" hidden="1" x14ac:dyDescent="0.2">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2"/>
    </row>
    <row r="684" spans="1:47" s="21" customFormat="1" ht="11.25" hidden="1" x14ac:dyDescent="0.2">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2"/>
    </row>
    <row r="685" spans="1:47" s="21" customFormat="1" ht="11.25" hidden="1" x14ac:dyDescent="0.2">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2"/>
    </row>
    <row r="686" spans="1:47" s="21" customFormat="1" ht="11.25" hidden="1" x14ac:dyDescent="0.2">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2"/>
    </row>
    <row r="687" spans="1:47" s="21" customFormat="1" ht="11.25" hidden="1" x14ac:dyDescent="0.2">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2"/>
    </row>
    <row r="688" spans="1:47" s="21" customFormat="1" ht="11.25" hidden="1" x14ac:dyDescent="0.2">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2"/>
    </row>
    <row r="689" spans="1:47" s="21" customFormat="1" ht="11.25" hidden="1" x14ac:dyDescent="0.2">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2"/>
    </row>
    <row r="690" spans="1:47" s="21" customFormat="1" ht="11.25" hidden="1" x14ac:dyDescent="0.2">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2"/>
    </row>
    <row r="691" spans="1:47" s="21" customFormat="1" ht="11.25" hidden="1" x14ac:dyDescent="0.2">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2"/>
    </row>
    <row r="692" spans="1:47" s="21" customFormat="1" ht="11.25" hidden="1" x14ac:dyDescent="0.2">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2"/>
    </row>
    <row r="693" spans="1:47" s="21" customFormat="1" ht="11.25" hidden="1" x14ac:dyDescent="0.2">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2"/>
    </row>
    <row r="694" spans="1:47" s="21" customFormat="1" ht="11.25" hidden="1" x14ac:dyDescent="0.2">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2"/>
    </row>
    <row r="695" spans="1:47" s="21" customFormat="1" ht="11.25" hidden="1" x14ac:dyDescent="0.2">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2"/>
    </row>
    <row r="696" spans="1:47" s="21" customFormat="1" ht="11.25" hidden="1" x14ac:dyDescent="0.2">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2"/>
    </row>
    <row r="697" spans="1:47" s="21" customFormat="1" ht="11.25" hidden="1" x14ac:dyDescent="0.2">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2"/>
    </row>
    <row r="698" spans="1:47" s="21" customFormat="1" ht="11.25" hidden="1" x14ac:dyDescent="0.2">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2"/>
    </row>
    <row r="699" spans="1:47" s="21" customFormat="1" ht="11.25" hidden="1" x14ac:dyDescent="0.2">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2"/>
    </row>
    <row r="700" spans="1:47" s="21" customFormat="1" ht="11.25" hidden="1" x14ac:dyDescent="0.2">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2"/>
    </row>
    <row r="701" spans="1:47" s="21" customFormat="1" ht="11.25" hidden="1" x14ac:dyDescent="0.2">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2"/>
    </row>
    <row r="702" spans="1:47" s="21" customFormat="1" ht="11.25" hidden="1" x14ac:dyDescent="0.2">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2"/>
    </row>
    <row r="703" spans="1:47" s="21" customFormat="1" ht="11.25" hidden="1" x14ac:dyDescent="0.2">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2"/>
    </row>
    <row r="704" spans="1:47" s="21" customFormat="1" ht="11.25" hidden="1" x14ac:dyDescent="0.2">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2"/>
    </row>
    <row r="705" spans="1:47" s="21" customFormat="1" ht="11.25" hidden="1" x14ac:dyDescent="0.2">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2"/>
    </row>
    <row r="706" spans="1:47" s="21" customFormat="1" ht="11.25" hidden="1" x14ac:dyDescent="0.2">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2"/>
    </row>
    <row r="707" spans="1:47" s="21" customFormat="1" ht="11.25" hidden="1" x14ac:dyDescent="0.2">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2"/>
    </row>
    <row r="708" spans="1:47" s="21" customFormat="1" ht="11.25" hidden="1" x14ac:dyDescent="0.2">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2"/>
    </row>
    <row r="709" spans="1:47" s="21" customFormat="1" ht="11.25" hidden="1" x14ac:dyDescent="0.2">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2"/>
    </row>
    <row r="710" spans="1:47" s="21" customFormat="1" ht="11.25" hidden="1" x14ac:dyDescent="0.2">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2"/>
    </row>
    <row r="711" spans="1:47" s="21" customFormat="1" ht="11.25" hidden="1" x14ac:dyDescent="0.2">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2"/>
    </row>
    <row r="712" spans="1:47" s="21" customFormat="1" ht="11.25" hidden="1" x14ac:dyDescent="0.2">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2"/>
    </row>
    <row r="713" spans="1:47" s="21" customFormat="1" ht="11.25" hidden="1" x14ac:dyDescent="0.2">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2"/>
    </row>
    <row r="714" spans="1:47" s="21" customFormat="1" ht="11.25" hidden="1" x14ac:dyDescent="0.2">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2"/>
    </row>
    <row r="715" spans="1:47" s="21" customFormat="1" ht="11.25" hidden="1" x14ac:dyDescent="0.2">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2"/>
    </row>
    <row r="716" spans="1:47" s="21" customFormat="1" ht="11.25" hidden="1" x14ac:dyDescent="0.2">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2"/>
    </row>
    <row r="717" spans="1:47" s="21" customFormat="1" ht="11.25" hidden="1" x14ac:dyDescent="0.2">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2"/>
    </row>
    <row r="718" spans="1:47" s="21" customFormat="1" ht="11.25" hidden="1" x14ac:dyDescent="0.2">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2"/>
    </row>
    <row r="719" spans="1:47" s="21" customFormat="1" ht="11.25" hidden="1" x14ac:dyDescent="0.2">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2"/>
    </row>
    <row r="720" spans="1:47" s="21" customFormat="1" ht="11.25" hidden="1" x14ac:dyDescent="0.2">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2"/>
    </row>
    <row r="721" spans="1:47" s="21" customFormat="1" ht="11.25" hidden="1" x14ac:dyDescent="0.2">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2"/>
    </row>
    <row r="722" spans="1:47" s="21" customFormat="1" ht="11.25" hidden="1" x14ac:dyDescent="0.2">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2"/>
    </row>
    <row r="723" spans="1:47" s="21" customFormat="1" ht="11.25" hidden="1" x14ac:dyDescent="0.2">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2"/>
    </row>
    <row r="724" spans="1:47" s="21" customFormat="1" ht="11.25" hidden="1" x14ac:dyDescent="0.2">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2"/>
    </row>
    <row r="725" spans="1:47" s="21" customFormat="1" ht="11.25" hidden="1" x14ac:dyDescent="0.2">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2"/>
    </row>
    <row r="726" spans="1:47" s="21" customFormat="1" ht="11.25" hidden="1" x14ac:dyDescent="0.2">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2"/>
    </row>
    <row r="727" spans="1:47" s="21" customFormat="1" ht="11.25" hidden="1" x14ac:dyDescent="0.2">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2"/>
    </row>
    <row r="728" spans="1:47" s="21" customFormat="1" ht="11.25" hidden="1" x14ac:dyDescent="0.2">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2"/>
    </row>
    <row r="729" spans="1:47" s="21" customFormat="1" ht="11.25" hidden="1" x14ac:dyDescent="0.2">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2"/>
    </row>
    <row r="730" spans="1:47" s="21" customFormat="1" ht="11.25" hidden="1" x14ac:dyDescent="0.2">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2"/>
    </row>
    <row r="731" spans="1:47" s="21" customFormat="1" ht="11.25" hidden="1" x14ac:dyDescent="0.2">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2"/>
    </row>
    <row r="732" spans="1:47" s="21" customFormat="1" ht="11.25" hidden="1" x14ac:dyDescent="0.2">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2"/>
    </row>
    <row r="733" spans="1:47" s="21" customFormat="1" ht="11.25" hidden="1" x14ac:dyDescent="0.2">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2"/>
    </row>
    <row r="734" spans="1:47" s="21" customFormat="1" ht="11.25" hidden="1" x14ac:dyDescent="0.2">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2"/>
    </row>
    <row r="735" spans="1:47" s="21" customFormat="1" ht="11.25" hidden="1" x14ac:dyDescent="0.2">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2"/>
    </row>
    <row r="736" spans="1:47" s="21" customFormat="1" ht="11.25" hidden="1" x14ac:dyDescent="0.2">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2"/>
    </row>
    <row r="737" spans="1:47" s="21" customFormat="1" ht="11.25" hidden="1" x14ac:dyDescent="0.2">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2"/>
    </row>
    <row r="738" spans="1:47" s="21" customFormat="1" ht="11.25" hidden="1" x14ac:dyDescent="0.2">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2"/>
    </row>
    <row r="739" spans="1:47" s="21" customFormat="1" ht="11.25" hidden="1" x14ac:dyDescent="0.2">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2"/>
    </row>
    <row r="740" spans="1:47" s="21" customFormat="1" ht="11.25" hidden="1" x14ac:dyDescent="0.2">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2"/>
    </row>
    <row r="741" spans="1:47" s="21" customFormat="1" ht="11.25" hidden="1" x14ac:dyDescent="0.2">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2"/>
    </row>
    <row r="742" spans="1:47" s="21" customFormat="1" ht="11.25" hidden="1" x14ac:dyDescent="0.2">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2"/>
    </row>
    <row r="743" spans="1:47" s="21" customFormat="1" ht="11.25" hidden="1" x14ac:dyDescent="0.2">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2"/>
    </row>
    <row r="744" spans="1:47" s="21" customFormat="1" ht="11.25" hidden="1" x14ac:dyDescent="0.2">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2"/>
    </row>
    <row r="745" spans="1:47" s="21" customFormat="1" ht="11.25" hidden="1" x14ac:dyDescent="0.2">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2"/>
    </row>
    <row r="746" spans="1:47" s="21" customFormat="1" ht="11.25" hidden="1" x14ac:dyDescent="0.2">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2"/>
    </row>
    <row r="747" spans="1:47" s="21" customFormat="1" ht="11.25" hidden="1" x14ac:dyDescent="0.2">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2"/>
    </row>
    <row r="748" spans="1:47" s="21" customFormat="1" ht="11.25" hidden="1" x14ac:dyDescent="0.2">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2"/>
    </row>
    <row r="749" spans="1:47" s="21" customFormat="1" ht="11.25" hidden="1" x14ac:dyDescent="0.2">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2"/>
    </row>
    <row r="750" spans="1:47" s="21" customFormat="1" ht="11.25" hidden="1" x14ac:dyDescent="0.2">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2"/>
    </row>
    <row r="751" spans="1:47" s="21" customFormat="1" ht="11.25" hidden="1" x14ac:dyDescent="0.2">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2"/>
    </row>
    <row r="752" spans="1:47" s="21" customFormat="1" ht="11.25" hidden="1" x14ac:dyDescent="0.2">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2"/>
    </row>
    <row r="753" spans="1:47" s="21" customFormat="1" ht="11.25" hidden="1" x14ac:dyDescent="0.2">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2"/>
    </row>
    <row r="754" spans="1:47" s="21" customFormat="1" ht="11.25" hidden="1" x14ac:dyDescent="0.2">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2"/>
    </row>
    <row r="755" spans="1:47" s="21" customFormat="1" ht="11.25" hidden="1" x14ac:dyDescent="0.2">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2"/>
    </row>
    <row r="756" spans="1:47" s="21" customFormat="1" ht="11.25" hidden="1" x14ac:dyDescent="0.2">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2"/>
    </row>
    <row r="757" spans="1:47" s="21" customFormat="1" ht="11.25" hidden="1" x14ac:dyDescent="0.2">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2"/>
    </row>
    <row r="758" spans="1:47" s="21" customFormat="1" ht="11.25" hidden="1" x14ac:dyDescent="0.2">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2"/>
    </row>
    <row r="759" spans="1:47" s="21" customFormat="1" ht="11.25" hidden="1" x14ac:dyDescent="0.2">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2"/>
    </row>
    <row r="760" spans="1:47" s="21" customFormat="1" ht="11.25" hidden="1" x14ac:dyDescent="0.2">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2"/>
    </row>
    <row r="761" spans="1:47" s="21" customFormat="1" ht="11.25" hidden="1" x14ac:dyDescent="0.2">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2"/>
    </row>
    <row r="762" spans="1:47" s="21" customFormat="1" ht="11.25" hidden="1" x14ac:dyDescent="0.2">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2"/>
    </row>
    <row r="763" spans="1:47" s="21" customFormat="1" ht="11.25" hidden="1" x14ac:dyDescent="0.2">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2"/>
    </row>
    <row r="764" spans="1:47" s="21" customFormat="1" ht="11.25" hidden="1" x14ac:dyDescent="0.2">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2"/>
    </row>
    <row r="765" spans="1:47" s="21" customFormat="1" ht="11.25" hidden="1" x14ac:dyDescent="0.2">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2"/>
    </row>
    <row r="766" spans="1:47" s="21" customFormat="1" ht="11.25" hidden="1" x14ac:dyDescent="0.2">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2"/>
    </row>
    <row r="767" spans="1:47" s="21" customFormat="1" ht="11.25" hidden="1" x14ac:dyDescent="0.2">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2"/>
    </row>
    <row r="768" spans="1:47" s="21" customFormat="1" ht="11.25" hidden="1" x14ac:dyDescent="0.2">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2"/>
    </row>
    <row r="769" spans="1:47" s="21" customFormat="1" ht="11.25" hidden="1" x14ac:dyDescent="0.2">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2"/>
    </row>
    <row r="770" spans="1:47" s="21" customFormat="1" ht="11.25" hidden="1" x14ac:dyDescent="0.2">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2"/>
    </row>
    <row r="771" spans="1:47" s="21" customFormat="1" ht="11.25" hidden="1" x14ac:dyDescent="0.2">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2"/>
    </row>
    <row r="772" spans="1:47" s="21" customFormat="1" ht="11.25" hidden="1" x14ac:dyDescent="0.2">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2"/>
    </row>
    <row r="773" spans="1:47" s="21" customFormat="1" ht="11.25" hidden="1" x14ac:dyDescent="0.2">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2"/>
    </row>
    <row r="774" spans="1:47" s="21" customFormat="1" ht="11.25" hidden="1" x14ac:dyDescent="0.2">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2"/>
    </row>
    <row r="775" spans="1:47" s="21" customFormat="1" ht="11.25" hidden="1" x14ac:dyDescent="0.2">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2"/>
    </row>
    <row r="776" spans="1:47" s="21" customFormat="1" ht="11.25" hidden="1" x14ac:dyDescent="0.2">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2"/>
    </row>
    <row r="777" spans="1:47" s="21" customFormat="1" ht="11.25" hidden="1" x14ac:dyDescent="0.2">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2"/>
    </row>
    <row r="778" spans="1:47" s="21" customFormat="1" ht="11.25" hidden="1" x14ac:dyDescent="0.2">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2"/>
    </row>
    <row r="779" spans="1:47" s="21" customFormat="1" ht="11.25" hidden="1" x14ac:dyDescent="0.2">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2"/>
    </row>
    <row r="780" spans="1:47" s="21" customFormat="1" ht="11.25" hidden="1" x14ac:dyDescent="0.2">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2"/>
    </row>
    <row r="781" spans="1:47" s="21" customFormat="1" ht="11.25" hidden="1" x14ac:dyDescent="0.2">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2"/>
    </row>
    <row r="782" spans="1:47" s="21" customFormat="1" ht="11.25" hidden="1" x14ac:dyDescent="0.2">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2"/>
    </row>
    <row r="783" spans="1:47" s="21" customFormat="1" ht="11.25" hidden="1" x14ac:dyDescent="0.2">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2"/>
    </row>
    <row r="784" spans="1:47" s="21" customFormat="1" ht="11.25" hidden="1" x14ac:dyDescent="0.2">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2"/>
    </row>
    <row r="785" spans="1:47" s="21" customFormat="1" ht="11.25" hidden="1" x14ac:dyDescent="0.2">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2"/>
    </row>
    <row r="786" spans="1:47" s="21" customFormat="1" ht="11.25" hidden="1" x14ac:dyDescent="0.2">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2"/>
    </row>
    <row r="787" spans="1:47" s="21" customFormat="1" ht="11.25" hidden="1" x14ac:dyDescent="0.2">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2"/>
    </row>
    <row r="788" spans="1:47" s="21" customFormat="1" ht="11.25" hidden="1" x14ac:dyDescent="0.2">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2"/>
    </row>
    <row r="789" spans="1:47" s="21" customFormat="1" ht="11.25" hidden="1" x14ac:dyDescent="0.2">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2"/>
    </row>
    <row r="790" spans="1:47" s="21" customFormat="1" ht="11.25" hidden="1" x14ac:dyDescent="0.2">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2"/>
    </row>
    <row r="791" spans="1:47" s="21" customFormat="1" ht="11.25" hidden="1" x14ac:dyDescent="0.2">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2"/>
    </row>
    <row r="792" spans="1:47" s="21" customFormat="1" ht="11.25" hidden="1" x14ac:dyDescent="0.2">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2"/>
    </row>
    <row r="793" spans="1:47" s="21" customFormat="1" ht="11.25" hidden="1" x14ac:dyDescent="0.2">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2"/>
    </row>
    <row r="794" spans="1:47" s="21" customFormat="1" ht="11.25" hidden="1" x14ac:dyDescent="0.2">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2"/>
    </row>
    <row r="795" spans="1:47" s="21" customFormat="1" ht="11.25" hidden="1" x14ac:dyDescent="0.2">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2"/>
    </row>
    <row r="796" spans="1:47" s="21" customFormat="1" ht="11.25" hidden="1" x14ac:dyDescent="0.2">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2"/>
    </row>
    <row r="797" spans="1:47" s="21" customFormat="1" ht="11.25" hidden="1" x14ac:dyDescent="0.2">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2"/>
    </row>
    <row r="798" spans="1:47" s="21" customFormat="1" ht="11.25" hidden="1" x14ac:dyDescent="0.2">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2"/>
    </row>
    <row r="799" spans="1:47" s="21" customFormat="1" ht="11.25" hidden="1" x14ac:dyDescent="0.2">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2"/>
    </row>
    <row r="800" spans="1:47" s="21" customFormat="1" ht="11.25" hidden="1" x14ac:dyDescent="0.2">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2"/>
    </row>
    <row r="801" spans="1:47" s="21" customFormat="1" ht="11.25" hidden="1" x14ac:dyDescent="0.2">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2"/>
    </row>
    <row r="802" spans="1:47" s="21" customFormat="1" ht="11.25" hidden="1" x14ac:dyDescent="0.2">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2"/>
    </row>
    <row r="803" spans="1:47" s="21" customFormat="1" ht="11.25" hidden="1" x14ac:dyDescent="0.2">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2"/>
    </row>
    <row r="804" spans="1:47" s="21" customFormat="1" ht="11.25" hidden="1" x14ac:dyDescent="0.2">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2"/>
    </row>
    <row r="805" spans="1:47" s="21" customFormat="1" ht="11.25" hidden="1" x14ac:dyDescent="0.2">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2"/>
    </row>
    <row r="806" spans="1:47" s="21" customFormat="1" ht="11.25" hidden="1" x14ac:dyDescent="0.2">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2"/>
    </row>
    <row r="807" spans="1:47" s="21" customFormat="1" ht="11.25" hidden="1" x14ac:dyDescent="0.2">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2"/>
    </row>
    <row r="808" spans="1:47" s="21" customFormat="1" ht="11.25" hidden="1" x14ac:dyDescent="0.2">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2"/>
    </row>
    <row r="809" spans="1:47" s="21" customFormat="1" ht="11.25" hidden="1" x14ac:dyDescent="0.2">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2"/>
    </row>
    <row r="810" spans="1:47" s="21" customFormat="1" ht="11.25" hidden="1" x14ac:dyDescent="0.2">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2"/>
    </row>
    <row r="811" spans="1:47" s="21" customFormat="1" ht="11.25" hidden="1" x14ac:dyDescent="0.2">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2"/>
    </row>
    <row r="812" spans="1:47" s="21" customFormat="1" ht="11.25" hidden="1" x14ac:dyDescent="0.2">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2"/>
    </row>
    <row r="813" spans="1:47" s="21" customFormat="1" ht="11.25" hidden="1" x14ac:dyDescent="0.2">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2"/>
    </row>
    <row r="814" spans="1:47" s="21" customFormat="1" ht="11.25" hidden="1" x14ac:dyDescent="0.2">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2"/>
    </row>
    <row r="815" spans="1:47" s="21" customFormat="1" ht="11.25" hidden="1" x14ac:dyDescent="0.2">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2"/>
    </row>
    <row r="816" spans="1:47" s="21" customFormat="1" ht="11.25" hidden="1" x14ac:dyDescent="0.2">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2"/>
    </row>
    <row r="817" spans="1:47" s="21" customFormat="1" ht="11.25" hidden="1" x14ac:dyDescent="0.2">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2"/>
    </row>
    <row r="818" spans="1:47" s="21" customFormat="1" ht="11.25" hidden="1" x14ac:dyDescent="0.2">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2"/>
    </row>
    <row r="819" spans="1:47" s="21" customFormat="1" ht="11.25" hidden="1" x14ac:dyDescent="0.2">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2"/>
    </row>
    <row r="820" spans="1:47" s="21" customFormat="1" ht="11.25" hidden="1" x14ac:dyDescent="0.2">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2"/>
    </row>
    <row r="821" spans="1:47" s="21" customFormat="1" ht="11.25" hidden="1" x14ac:dyDescent="0.2">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2"/>
    </row>
    <row r="822" spans="1:47" s="21" customFormat="1" ht="11.25" hidden="1" x14ac:dyDescent="0.2">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2"/>
    </row>
    <row r="823" spans="1:47" s="21" customFormat="1" ht="11.25" hidden="1" x14ac:dyDescent="0.2">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2"/>
    </row>
    <row r="824" spans="1:47" s="21" customFormat="1" ht="11.25" hidden="1" x14ac:dyDescent="0.2">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2"/>
    </row>
    <row r="825" spans="1:47" s="21" customFormat="1" ht="11.25" hidden="1" x14ac:dyDescent="0.2">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2"/>
    </row>
    <row r="826" spans="1:47" s="21" customFormat="1" ht="11.25" hidden="1" x14ac:dyDescent="0.2">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2"/>
    </row>
    <row r="827" spans="1:47" s="21" customFormat="1" ht="11.25" hidden="1" x14ac:dyDescent="0.2">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2"/>
    </row>
    <row r="828" spans="1:47" s="21" customFormat="1" ht="11.25" hidden="1" x14ac:dyDescent="0.2">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2"/>
    </row>
    <row r="829" spans="1:47" s="21" customFormat="1" ht="11.25" hidden="1" x14ac:dyDescent="0.2">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2"/>
    </row>
    <row r="830" spans="1:47" s="21" customFormat="1" ht="11.25" hidden="1" x14ac:dyDescent="0.2">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2"/>
    </row>
    <row r="831" spans="1:47" s="21" customFormat="1" ht="11.25" hidden="1" x14ac:dyDescent="0.2">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2"/>
    </row>
    <row r="832" spans="1:47" s="21" customFormat="1" ht="11.25" hidden="1" x14ac:dyDescent="0.2">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2"/>
    </row>
    <row r="833" spans="1:47" s="21" customFormat="1" ht="11.25" hidden="1" x14ac:dyDescent="0.2">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2"/>
    </row>
    <row r="834" spans="1:47" s="21" customFormat="1" ht="11.25" hidden="1" x14ac:dyDescent="0.2">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2"/>
    </row>
    <row r="835" spans="1:47" s="21" customFormat="1" ht="11.25" hidden="1" x14ac:dyDescent="0.2">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2"/>
    </row>
    <row r="836" spans="1:47" s="21" customFormat="1" ht="11.25" hidden="1" x14ac:dyDescent="0.2">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2"/>
    </row>
    <row r="837" spans="1:47" s="21" customFormat="1" ht="11.25" hidden="1" x14ac:dyDescent="0.2">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2"/>
    </row>
    <row r="838" spans="1:47" s="21" customFormat="1" ht="11.25" hidden="1" x14ac:dyDescent="0.2">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2"/>
    </row>
    <row r="839" spans="1:47" s="21" customFormat="1" ht="11.25" hidden="1" x14ac:dyDescent="0.2">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2"/>
    </row>
    <row r="840" spans="1:47" s="21" customFormat="1" ht="11.25" hidden="1" x14ac:dyDescent="0.2">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2"/>
    </row>
    <row r="841" spans="1:47" s="21" customFormat="1" ht="11.25" hidden="1" x14ac:dyDescent="0.2">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2"/>
    </row>
    <row r="842" spans="1:47" s="21" customFormat="1" ht="11.25" hidden="1" x14ac:dyDescent="0.2">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2"/>
    </row>
    <row r="843" spans="1:47" s="21" customFormat="1" ht="11.25" hidden="1" x14ac:dyDescent="0.2">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2"/>
    </row>
    <row r="844" spans="1:47" s="21" customFormat="1" ht="11.25" hidden="1" x14ac:dyDescent="0.2">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2"/>
    </row>
    <row r="845" spans="1:47" s="21" customFormat="1" ht="11.25" hidden="1" x14ac:dyDescent="0.2">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2"/>
    </row>
    <row r="846" spans="1:47" s="21" customFormat="1" ht="11.25" hidden="1" x14ac:dyDescent="0.2">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2"/>
    </row>
    <row r="847" spans="1:47" s="21" customFormat="1" ht="11.25" hidden="1" x14ac:dyDescent="0.2">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2"/>
    </row>
    <row r="848" spans="1:47" s="21" customFormat="1" ht="11.25" hidden="1" x14ac:dyDescent="0.2">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2"/>
    </row>
    <row r="849" spans="1:47" s="21" customFormat="1" ht="11.25" hidden="1" x14ac:dyDescent="0.2">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2"/>
    </row>
    <row r="850" spans="1:47" s="21" customFormat="1" ht="11.25" hidden="1" x14ac:dyDescent="0.2">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2"/>
    </row>
    <row r="851" spans="1:47" s="21" customFormat="1" ht="11.25" hidden="1" x14ac:dyDescent="0.2">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2"/>
    </row>
    <row r="852" spans="1:47" s="21" customFormat="1" ht="11.25" hidden="1" x14ac:dyDescent="0.2">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2"/>
    </row>
    <row r="853" spans="1:47" s="21" customFormat="1" ht="11.25" hidden="1" x14ac:dyDescent="0.2">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2"/>
    </row>
    <row r="854" spans="1:47" s="21" customFormat="1" ht="11.25" hidden="1" x14ac:dyDescent="0.2">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2"/>
    </row>
    <row r="855" spans="1:47" s="21" customFormat="1" ht="11.25" hidden="1" x14ac:dyDescent="0.2">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2"/>
    </row>
    <row r="856" spans="1:47" s="21" customFormat="1" ht="11.25" hidden="1" x14ac:dyDescent="0.2">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2"/>
    </row>
    <row r="857" spans="1:47" s="21" customFormat="1" ht="11.25" hidden="1" x14ac:dyDescent="0.2">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2"/>
    </row>
    <row r="858" spans="1:47" s="21" customFormat="1" ht="11.25" hidden="1" x14ac:dyDescent="0.2">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2"/>
    </row>
    <row r="859" spans="1:47" s="21" customFormat="1" ht="11.25" hidden="1" x14ac:dyDescent="0.2">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2"/>
    </row>
    <row r="860" spans="1:47" s="21" customFormat="1" ht="11.25" hidden="1" x14ac:dyDescent="0.2">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2"/>
    </row>
    <row r="861" spans="1:47" s="21" customFormat="1" ht="11.25" hidden="1" x14ac:dyDescent="0.2">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2"/>
    </row>
    <row r="862" spans="1:47" s="21" customFormat="1" ht="11.25" hidden="1" x14ac:dyDescent="0.2">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2"/>
    </row>
    <row r="863" spans="1:47" s="21" customFormat="1" ht="11.25" hidden="1" x14ac:dyDescent="0.2">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2"/>
    </row>
    <row r="864" spans="1:47" s="21" customFormat="1" ht="11.25" hidden="1" x14ac:dyDescent="0.2">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2"/>
    </row>
    <row r="865" spans="1:47" s="21" customFormat="1" ht="11.25" hidden="1" x14ac:dyDescent="0.2">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2"/>
    </row>
    <row r="866" spans="1:47" s="21" customFormat="1" ht="11.25" hidden="1" x14ac:dyDescent="0.2">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2"/>
    </row>
    <row r="867" spans="1:47" s="21" customFormat="1" ht="11.25" hidden="1" x14ac:dyDescent="0.2">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2"/>
    </row>
    <row r="868" spans="1:47" s="21" customFormat="1" ht="11.25" hidden="1" x14ac:dyDescent="0.2">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2"/>
    </row>
    <row r="869" spans="1:47" s="21" customFormat="1" ht="11.25" hidden="1" x14ac:dyDescent="0.2">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2"/>
    </row>
    <row r="870" spans="1:47" s="21" customFormat="1" ht="11.25" hidden="1" x14ac:dyDescent="0.2">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2"/>
    </row>
    <row r="871" spans="1:47" s="21" customFormat="1" ht="11.25" hidden="1" x14ac:dyDescent="0.2">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2"/>
    </row>
    <row r="872" spans="1:47" s="21" customFormat="1" ht="11.25" hidden="1" x14ac:dyDescent="0.2">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2"/>
    </row>
    <row r="873" spans="1:47" s="21" customFormat="1" ht="11.25" hidden="1" x14ac:dyDescent="0.2">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2"/>
    </row>
    <row r="874" spans="1:47" s="21" customFormat="1" ht="11.25" hidden="1" x14ac:dyDescent="0.2">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2"/>
    </row>
    <row r="875" spans="1:47" s="21" customFormat="1" ht="11.25" hidden="1" x14ac:dyDescent="0.2">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2"/>
    </row>
    <row r="876" spans="1:47" s="21" customFormat="1" ht="11.25" hidden="1" x14ac:dyDescent="0.2">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2"/>
    </row>
    <row r="877" spans="1:47" s="21" customFormat="1" ht="11.25" hidden="1" x14ac:dyDescent="0.2">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2"/>
    </row>
    <row r="878" spans="1:47" s="21" customFormat="1" ht="11.25" hidden="1" x14ac:dyDescent="0.2">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2"/>
    </row>
    <row r="879" spans="1:47" s="21" customFormat="1" ht="11.25" hidden="1" x14ac:dyDescent="0.2">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2"/>
    </row>
    <row r="880" spans="1:47" s="21" customFormat="1" ht="11.25" hidden="1" x14ac:dyDescent="0.2">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2"/>
    </row>
    <row r="881" spans="1:47" s="21" customFormat="1" ht="11.25" hidden="1" x14ac:dyDescent="0.2">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2"/>
    </row>
    <row r="882" spans="1:47" s="21" customFormat="1" ht="11.25" hidden="1" x14ac:dyDescent="0.2">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2"/>
    </row>
    <row r="883" spans="1:47" s="21" customFormat="1" ht="11.25" hidden="1" x14ac:dyDescent="0.2">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2"/>
    </row>
    <row r="884" spans="1:47" s="21" customFormat="1" ht="11.25" hidden="1" x14ac:dyDescent="0.2">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2"/>
    </row>
    <row r="885" spans="1:47" s="21" customFormat="1" ht="11.25" hidden="1" x14ac:dyDescent="0.2">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2"/>
    </row>
    <row r="886" spans="1:47" s="21" customFormat="1" ht="11.25" hidden="1" x14ac:dyDescent="0.2">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2"/>
    </row>
    <row r="887" spans="1:47" s="21" customFormat="1" ht="11.25" hidden="1" x14ac:dyDescent="0.2">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2"/>
    </row>
    <row r="888" spans="1:47" s="21" customFormat="1" ht="11.25" hidden="1" x14ac:dyDescent="0.2">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2"/>
    </row>
    <row r="889" spans="1:47" s="21" customFormat="1" ht="11.25" hidden="1" x14ac:dyDescent="0.2">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2"/>
    </row>
    <row r="890" spans="1:47" s="21" customFormat="1" ht="11.25" hidden="1" x14ac:dyDescent="0.2">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2"/>
    </row>
    <row r="891" spans="1:47" s="21" customFormat="1" ht="11.25" hidden="1" x14ac:dyDescent="0.2">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2"/>
    </row>
    <row r="892" spans="1:47" s="21" customFormat="1" ht="11.25" hidden="1" x14ac:dyDescent="0.2">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2"/>
    </row>
    <row r="893" spans="1:47" s="21" customFormat="1" ht="11.25" hidden="1" x14ac:dyDescent="0.2">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2"/>
    </row>
    <row r="894" spans="1:47" s="21" customFormat="1" ht="11.25" hidden="1" x14ac:dyDescent="0.2">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2"/>
    </row>
    <row r="895" spans="1:47" s="21" customFormat="1" ht="11.25" hidden="1" x14ac:dyDescent="0.2">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2"/>
    </row>
    <row r="896" spans="1:47" s="21" customFormat="1" ht="11.25" hidden="1" x14ac:dyDescent="0.2">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2"/>
    </row>
    <row r="897" spans="1:47" s="21" customFormat="1" ht="11.25" hidden="1" x14ac:dyDescent="0.2">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2"/>
    </row>
    <row r="898" spans="1:47" s="21" customFormat="1" ht="11.25" hidden="1" x14ac:dyDescent="0.2">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2"/>
    </row>
    <row r="899" spans="1:47" s="21" customFormat="1" ht="11.25" hidden="1" x14ac:dyDescent="0.2">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2"/>
    </row>
    <row r="900" spans="1:47" s="21" customFormat="1" ht="11.25" hidden="1" x14ac:dyDescent="0.2">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2"/>
    </row>
    <row r="901" spans="1:47" s="21" customFormat="1" ht="11.25" hidden="1" x14ac:dyDescent="0.2">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2"/>
    </row>
    <row r="902" spans="1:47" s="21" customFormat="1" ht="11.25" hidden="1" x14ac:dyDescent="0.2">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2"/>
    </row>
    <row r="903" spans="1:47" s="21" customFormat="1" ht="11.25" hidden="1" x14ac:dyDescent="0.2">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2"/>
    </row>
    <row r="904" spans="1:47" s="21" customFormat="1" ht="11.25" hidden="1" x14ac:dyDescent="0.2">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2"/>
    </row>
    <row r="905" spans="1:47" s="21" customFormat="1" ht="11.25" hidden="1" x14ac:dyDescent="0.2">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2"/>
    </row>
    <row r="906" spans="1:47" s="21" customFormat="1" ht="11.25" hidden="1" x14ac:dyDescent="0.2">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2"/>
    </row>
    <row r="907" spans="1:47" s="21" customFormat="1" ht="11.25" hidden="1" x14ac:dyDescent="0.2">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2"/>
    </row>
    <row r="908" spans="1:47" s="21" customFormat="1" ht="11.25" hidden="1" x14ac:dyDescent="0.2">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2"/>
    </row>
    <row r="909" spans="1:47" s="21" customFormat="1" ht="11.25" hidden="1" x14ac:dyDescent="0.2">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2"/>
    </row>
    <row r="910" spans="1:47" s="21" customFormat="1" ht="11.25" hidden="1" x14ac:dyDescent="0.2">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2"/>
    </row>
    <row r="911" spans="1:47" s="21" customFormat="1" ht="11.25" hidden="1" x14ac:dyDescent="0.2">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2"/>
    </row>
    <row r="912" spans="1:47" s="21" customFormat="1" ht="11.25" hidden="1" x14ac:dyDescent="0.2">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2"/>
    </row>
    <row r="913" spans="1:47" s="21" customFormat="1" ht="11.25" hidden="1" x14ac:dyDescent="0.2">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2"/>
    </row>
    <row r="914" spans="1:47" s="21" customFormat="1" ht="11.25" hidden="1" x14ac:dyDescent="0.2">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2"/>
    </row>
    <row r="915" spans="1:47" s="21" customFormat="1" ht="11.25" hidden="1" x14ac:dyDescent="0.2">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2"/>
    </row>
    <row r="916" spans="1:47" s="21" customFormat="1" ht="11.25" hidden="1" x14ac:dyDescent="0.2">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2"/>
    </row>
    <row r="917" spans="1:47" s="21" customFormat="1" ht="11.25" hidden="1" x14ac:dyDescent="0.2">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2"/>
    </row>
    <row r="918" spans="1:47" s="21" customFormat="1" ht="11.25" hidden="1" x14ac:dyDescent="0.2">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2"/>
    </row>
    <row r="919" spans="1:47" s="21" customFormat="1" ht="11.25" hidden="1" x14ac:dyDescent="0.2">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2"/>
    </row>
    <row r="920" spans="1:47" s="21" customFormat="1" ht="11.25" hidden="1" x14ac:dyDescent="0.2">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2"/>
    </row>
    <row r="921" spans="1:47" s="21" customFormat="1" ht="11.25" hidden="1" x14ac:dyDescent="0.2">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2"/>
    </row>
    <row r="922" spans="1:47" s="21" customFormat="1" ht="11.25" hidden="1" x14ac:dyDescent="0.2">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2"/>
    </row>
    <row r="923" spans="1:47" s="21" customFormat="1" ht="11.25" hidden="1" x14ac:dyDescent="0.2">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2"/>
    </row>
    <row r="924" spans="1:47" s="21" customFormat="1" ht="11.25" hidden="1" x14ac:dyDescent="0.2">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2"/>
    </row>
    <row r="925" spans="1:47" s="21" customFormat="1" ht="11.25" hidden="1" x14ac:dyDescent="0.2">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2"/>
    </row>
    <row r="926" spans="1:47" s="21" customFormat="1" ht="11.25" hidden="1" x14ac:dyDescent="0.2">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2"/>
    </row>
    <row r="927" spans="1:47" s="21" customFormat="1" ht="11.25" hidden="1" x14ac:dyDescent="0.2">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2"/>
    </row>
    <row r="928" spans="1:47" s="21" customFormat="1" ht="11.25" hidden="1" x14ac:dyDescent="0.2">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2"/>
    </row>
    <row r="929" spans="1:47" s="21" customFormat="1" ht="11.25" hidden="1" x14ac:dyDescent="0.2">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2"/>
    </row>
    <row r="930" spans="1:47" s="21" customFormat="1" ht="11.25" hidden="1" x14ac:dyDescent="0.2">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2"/>
    </row>
    <row r="931" spans="1:47" s="21" customFormat="1" ht="11.25" hidden="1" x14ac:dyDescent="0.2">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2"/>
    </row>
    <row r="932" spans="1:47" s="21" customFormat="1" ht="11.25" hidden="1" x14ac:dyDescent="0.2">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2"/>
    </row>
    <row r="933" spans="1:47" s="21" customFormat="1" ht="11.25" hidden="1" x14ac:dyDescent="0.2">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2"/>
    </row>
    <row r="934" spans="1:47" s="21" customFormat="1" ht="11.25" hidden="1" x14ac:dyDescent="0.2">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2"/>
    </row>
    <row r="935" spans="1:47" s="21" customFormat="1" ht="11.25" hidden="1" x14ac:dyDescent="0.2">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2"/>
    </row>
    <row r="936" spans="1:47" s="21" customFormat="1" ht="11.25" hidden="1" x14ac:dyDescent="0.2">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2"/>
    </row>
    <row r="937" spans="1:47" s="21" customFormat="1" ht="11.25" hidden="1" x14ac:dyDescent="0.2">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37"/>
      <c r="AU937" s="12"/>
    </row>
    <row r="938" spans="1:47" s="21" customFormat="1" ht="11.25" hidden="1" x14ac:dyDescent="0.2">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37"/>
      <c r="AU938" s="12"/>
    </row>
    <row r="939" spans="1:47" s="21" customFormat="1" ht="11.25" hidden="1" x14ac:dyDescent="0.2">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37"/>
      <c r="AU939" s="12"/>
    </row>
    <row r="940" spans="1:47" s="21" customFormat="1" ht="11.25" hidden="1" x14ac:dyDescent="0.2">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2"/>
    </row>
    <row r="941" spans="1:47" s="21" customFormat="1" ht="11.25" hidden="1" x14ac:dyDescent="0.2">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37"/>
      <c r="AU941" s="12"/>
    </row>
    <row r="942" spans="1:47" s="21" customFormat="1" ht="11.25" hidden="1" x14ac:dyDescent="0.2">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37"/>
      <c r="AU942" s="12"/>
    </row>
    <row r="943" spans="1:47" s="21" customFormat="1" ht="11.25" hidden="1" x14ac:dyDescent="0.2">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37"/>
      <c r="AU943" s="12"/>
    </row>
    <row r="944" spans="1:47" s="21" customFormat="1" ht="11.25" hidden="1" x14ac:dyDescent="0.2">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37"/>
      <c r="AU944" s="12"/>
    </row>
    <row r="945" spans="1:47" s="21" customFormat="1" ht="11.25" hidden="1" x14ac:dyDescent="0.2">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37"/>
      <c r="AU945" s="12"/>
    </row>
    <row r="946" spans="1:47" s="21" customFormat="1" ht="11.25" hidden="1" x14ac:dyDescent="0.2">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37"/>
      <c r="AU946" s="12"/>
    </row>
    <row r="947" spans="1:47" s="21" customFormat="1" ht="11.25" hidden="1" x14ac:dyDescent="0.2">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37"/>
      <c r="AU947" s="12"/>
    </row>
    <row r="948" spans="1:47" s="21" customFormat="1" ht="11.25" hidden="1" x14ac:dyDescent="0.2">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37"/>
      <c r="AU948" s="12"/>
    </row>
    <row r="949" spans="1:47" s="21" customFormat="1" ht="11.25" hidden="1" x14ac:dyDescent="0.2">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37"/>
      <c r="AU949" s="12"/>
    </row>
    <row r="950" spans="1:47" s="21" customFormat="1" ht="11.25" hidden="1" x14ac:dyDescent="0.2">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37"/>
      <c r="AU950" s="12"/>
    </row>
    <row r="951" spans="1:47" s="21" customFormat="1" ht="11.25" hidden="1" x14ac:dyDescent="0.2">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37"/>
      <c r="AU951" s="12"/>
    </row>
    <row r="952" spans="1:47" s="21" customFormat="1" ht="11.25" hidden="1" x14ac:dyDescent="0.2">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37"/>
      <c r="AU952" s="12"/>
    </row>
    <row r="953" spans="1:47" s="21" customFormat="1" ht="11.25" hidden="1" x14ac:dyDescent="0.2">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37"/>
      <c r="AU953" s="12"/>
    </row>
    <row r="954" spans="1:47" s="21" customFormat="1" ht="11.25" hidden="1" x14ac:dyDescent="0.2">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37"/>
      <c r="AU954" s="12"/>
    </row>
    <row r="955" spans="1:47" s="21" customFormat="1" ht="11.25" hidden="1" x14ac:dyDescent="0.2">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37"/>
      <c r="AU955" s="12"/>
    </row>
    <row r="956" spans="1:47" s="21" customFormat="1" ht="11.25" hidden="1" x14ac:dyDescent="0.2">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37"/>
      <c r="AU956" s="12"/>
    </row>
    <row r="957" spans="1:47" s="21" customFormat="1" ht="11.25" hidden="1" x14ac:dyDescent="0.2">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37"/>
      <c r="AU957" s="12"/>
    </row>
    <row r="958" spans="1:47" s="21" customFormat="1" ht="11.25" hidden="1" x14ac:dyDescent="0.2">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37"/>
      <c r="AU958" s="12"/>
    </row>
    <row r="959" spans="1:47" s="21" customFormat="1" ht="11.25" hidden="1" x14ac:dyDescent="0.2">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37"/>
      <c r="AU959" s="12"/>
    </row>
    <row r="960" spans="1:47" s="21" customFormat="1" ht="11.25" hidden="1" x14ac:dyDescent="0.2">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37"/>
      <c r="AU960" s="12"/>
    </row>
    <row r="961" spans="1:47" s="21" customFormat="1" ht="11.25" hidden="1" x14ac:dyDescent="0.2">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37"/>
      <c r="AU961" s="12"/>
    </row>
    <row r="962" spans="1:47" s="21" customFormat="1" ht="11.25" hidden="1" x14ac:dyDescent="0.2">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37"/>
      <c r="AU962" s="12"/>
    </row>
    <row r="963" spans="1:47" s="21" customFormat="1" ht="11.25" hidden="1" x14ac:dyDescent="0.2">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37"/>
      <c r="AU963" s="12"/>
    </row>
    <row r="964" spans="1:47" s="21" customFormat="1" ht="11.25" hidden="1" x14ac:dyDescent="0.2">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2"/>
    </row>
    <row r="965" spans="1:47" s="21" customFormat="1" ht="11.25" hidden="1" x14ac:dyDescent="0.2">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37"/>
      <c r="AU965" s="12"/>
    </row>
    <row r="966" spans="1:47" s="21" customFormat="1" ht="11.25" hidden="1" x14ac:dyDescent="0.2">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37"/>
      <c r="AU966" s="12"/>
    </row>
    <row r="967" spans="1:47" s="21" customFormat="1" ht="11.25" hidden="1" x14ac:dyDescent="0.2">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37"/>
      <c r="AU967" s="12"/>
    </row>
    <row r="968" spans="1:47" s="21" customFormat="1" ht="11.25" hidden="1" x14ac:dyDescent="0.2">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37"/>
      <c r="AU968" s="12"/>
    </row>
    <row r="969" spans="1:47" s="21" customFormat="1" ht="11.25" hidden="1" x14ac:dyDescent="0.2">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37"/>
      <c r="AU969" s="12"/>
    </row>
    <row r="970" spans="1:47" s="21" customFormat="1" ht="11.25" hidden="1" x14ac:dyDescent="0.2">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37"/>
      <c r="AU970" s="12"/>
    </row>
    <row r="971" spans="1:47" s="21" customFormat="1" ht="11.25" hidden="1" x14ac:dyDescent="0.2">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37"/>
      <c r="AU971" s="12"/>
    </row>
    <row r="972" spans="1:47" s="21" customFormat="1" ht="11.25" hidden="1" x14ac:dyDescent="0.2">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37"/>
      <c r="AU972" s="12"/>
    </row>
    <row r="973" spans="1:47" s="21" customFormat="1" ht="11.25" hidden="1" x14ac:dyDescent="0.2">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37"/>
      <c r="AU973" s="12"/>
    </row>
    <row r="974" spans="1:47" s="21" customFormat="1" ht="11.25" hidden="1" x14ac:dyDescent="0.2">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2"/>
    </row>
    <row r="975" spans="1:47" s="21" customFormat="1" ht="11.25" hidden="1" x14ac:dyDescent="0.2">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37"/>
      <c r="AU975" s="12"/>
    </row>
    <row r="976" spans="1:47" s="21" customFormat="1" ht="11.25" hidden="1" x14ac:dyDescent="0.2">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37"/>
      <c r="AU976" s="12"/>
    </row>
    <row r="977" spans="1:47" s="21" customFormat="1" ht="11.25" hidden="1" x14ac:dyDescent="0.2">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37"/>
      <c r="AU977" s="12"/>
    </row>
    <row r="978" spans="1:47" s="21" customFormat="1" ht="11.25" hidden="1" x14ac:dyDescent="0.2">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37"/>
      <c r="AU978" s="12"/>
    </row>
    <row r="979" spans="1:47" s="21" customFormat="1" ht="11.25" hidden="1" x14ac:dyDescent="0.2">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37"/>
      <c r="AU979" s="12"/>
    </row>
    <row r="980" spans="1:47" s="21" customFormat="1" ht="11.25" hidden="1" x14ac:dyDescent="0.2">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37"/>
      <c r="AU980" s="12"/>
    </row>
    <row r="981" spans="1:47" s="21" customFormat="1" ht="11.25" hidden="1" x14ac:dyDescent="0.2">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37"/>
      <c r="AU981" s="12"/>
    </row>
    <row r="982" spans="1:47" s="21" customFormat="1" ht="11.25" hidden="1" x14ac:dyDescent="0.2">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37"/>
      <c r="AU982" s="12"/>
    </row>
    <row r="983" spans="1:47" s="21" customFormat="1" ht="11.25" hidden="1" x14ac:dyDescent="0.2">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37"/>
      <c r="AU983" s="12"/>
    </row>
    <row r="984" spans="1:47" s="21" customFormat="1" ht="11.25" hidden="1" x14ac:dyDescent="0.2">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2"/>
    </row>
    <row r="985" spans="1:47" s="21" customFormat="1" ht="11.25" hidden="1" x14ac:dyDescent="0.2">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37"/>
      <c r="AU985" s="12"/>
    </row>
    <row r="986" spans="1:47" s="21" customFormat="1" ht="11.25" hidden="1" x14ac:dyDescent="0.2">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2"/>
    </row>
    <row r="987" spans="1:47" s="21" customFormat="1" ht="11.25" hidden="1" x14ac:dyDescent="0.2">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37"/>
      <c r="AU987" s="12"/>
    </row>
    <row r="988" spans="1:47" s="21" customFormat="1" ht="11.25" hidden="1" x14ac:dyDescent="0.2">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2"/>
    </row>
    <row r="989" spans="1:47" s="21" customFormat="1" ht="11.25" hidden="1" x14ac:dyDescent="0.2">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37"/>
      <c r="AU989" s="12"/>
    </row>
    <row r="990" spans="1:47" s="21" customFormat="1" ht="11.25" hidden="1" x14ac:dyDescent="0.2">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37"/>
      <c r="AU990" s="12"/>
    </row>
    <row r="991" spans="1:47" s="21" customFormat="1" ht="11.25" hidden="1" x14ac:dyDescent="0.2">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37"/>
      <c r="AU991" s="12"/>
    </row>
    <row r="992" spans="1:47" s="21" customFormat="1" ht="11.25" hidden="1" x14ac:dyDescent="0.2">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2"/>
    </row>
    <row r="993" spans="1:47" s="21" customFormat="1" ht="11.25" hidden="1" x14ac:dyDescent="0.2">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37"/>
      <c r="AU993" s="12"/>
    </row>
    <row r="994" spans="1:47" s="21" customFormat="1" ht="11.25" hidden="1" x14ac:dyDescent="0.2">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37"/>
      <c r="AU994" s="12"/>
    </row>
    <row r="995" spans="1:47" s="21" customFormat="1" ht="11.25" hidden="1" x14ac:dyDescent="0.2">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37"/>
      <c r="AU995" s="12"/>
    </row>
    <row r="996" spans="1:47" s="21" customFormat="1" ht="11.25" hidden="1" x14ac:dyDescent="0.2">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37"/>
      <c r="AU996" s="12"/>
    </row>
    <row r="997" spans="1:47" s="21" customFormat="1" ht="11.25" hidden="1" x14ac:dyDescent="0.2">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37"/>
      <c r="AU997" s="12"/>
    </row>
    <row r="998" spans="1:47" s="21" customFormat="1" ht="11.25" hidden="1" x14ac:dyDescent="0.2">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37"/>
      <c r="AU998" s="12"/>
    </row>
    <row r="999" spans="1:47" s="21" customFormat="1" ht="11.25" hidden="1" x14ac:dyDescent="0.2">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37"/>
      <c r="AU999" s="12"/>
    </row>
    <row r="1000" spans="1:47" s="21" customFormat="1" ht="11.25" hidden="1" x14ac:dyDescent="0.2">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2"/>
    </row>
    <row r="1001" spans="1:47" s="21" customFormat="1" ht="11.25" hidden="1" x14ac:dyDescent="0.2">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37"/>
      <c r="AU1001" s="12"/>
    </row>
    <row r="1002" spans="1:47" s="21" customFormat="1" ht="11.25" hidden="1" x14ac:dyDescent="0.2">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37"/>
      <c r="AU1002" s="12"/>
    </row>
    <row r="1003" spans="1:47" s="21" customFormat="1" ht="11.25" hidden="1" x14ac:dyDescent="0.2">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37"/>
      <c r="AU1003" s="12"/>
    </row>
    <row r="1004" spans="1:47" s="21" customFormat="1" ht="11.25" hidden="1" x14ac:dyDescent="0.2">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2"/>
    </row>
    <row r="1005" spans="1:47" s="21" customFormat="1" ht="11.25" hidden="1" x14ac:dyDescent="0.2">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37"/>
      <c r="AU1005" s="12"/>
    </row>
    <row r="1006" spans="1:47" s="21" customFormat="1" ht="11.25" hidden="1" x14ac:dyDescent="0.2">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37"/>
      <c r="AU1006" s="12"/>
    </row>
    <row r="1007" spans="1:47" s="21" customFormat="1" ht="11.25" hidden="1" x14ac:dyDescent="0.2">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37"/>
      <c r="AU1007" s="12"/>
    </row>
    <row r="1008" spans="1:47" s="21" customFormat="1" ht="11.25" hidden="1" x14ac:dyDescent="0.2">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37"/>
      <c r="AU1008" s="12"/>
    </row>
    <row r="1009" spans="1:47" s="21" customFormat="1" ht="11.25" hidden="1" x14ac:dyDescent="0.2">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37"/>
      <c r="AU1009" s="12"/>
    </row>
    <row r="1010" spans="1:47" s="21" customFormat="1" ht="11.25" hidden="1" x14ac:dyDescent="0.2">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37"/>
      <c r="AU1010" s="12"/>
    </row>
    <row r="1011" spans="1:47" s="21" customFormat="1" ht="11.25" hidden="1" x14ac:dyDescent="0.2">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37"/>
      <c r="AU1011" s="12"/>
    </row>
    <row r="1012" spans="1:47" s="21" customFormat="1" ht="11.25" hidden="1" x14ac:dyDescent="0.2">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37"/>
      <c r="AU1012" s="12"/>
    </row>
    <row r="1013" spans="1:47" s="21" customFormat="1" ht="11.25" hidden="1" x14ac:dyDescent="0.2">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37"/>
      <c r="AU1013" s="12"/>
    </row>
    <row r="1014" spans="1:47" s="21" customFormat="1" ht="11.25" hidden="1" x14ac:dyDescent="0.2">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37"/>
      <c r="AU1014" s="12"/>
    </row>
    <row r="1015" spans="1:47" s="21" customFormat="1" ht="11.25" hidden="1" x14ac:dyDescent="0.2">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37"/>
      <c r="AU1015" s="12"/>
    </row>
    <row r="1016" spans="1:47" s="21" customFormat="1" ht="11.25" hidden="1" x14ac:dyDescent="0.2">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37"/>
      <c r="AU1016" s="12"/>
    </row>
    <row r="1017" spans="1:47" s="21" customFormat="1" ht="11.25" hidden="1" x14ac:dyDescent="0.2">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37"/>
      <c r="AU1017" s="12"/>
    </row>
    <row r="1018" spans="1:47" s="21" customFormat="1" ht="11.25" hidden="1" x14ac:dyDescent="0.2">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37"/>
      <c r="AU1018" s="12"/>
    </row>
    <row r="1019" spans="1:47" s="21" customFormat="1" ht="11.25" hidden="1" x14ac:dyDescent="0.2">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37"/>
      <c r="AU1019" s="12"/>
    </row>
    <row r="1020" spans="1:47" s="21" customFormat="1" ht="11.25" hidden="1" x14ac:dyDescent="0.2">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37"/>
      <c r="AU1020" s="12"/>
    </row>
    <row r="1021" spans="1:47" s="21" customFormat="1" ht="11.25" hidden="1" x14ac:dyDescent="0.2">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37"/>
      <c r="AU1021" s="12"/>
    </row>
    <row r="1022" spans="1:47" s="21" customFormat="1" ht="11.25" hidden="1" x14ac:dyDescent="0.2">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37"/>
      <c r="AU1022" s="12"/>
    </row>
    <row r="1023" spans="1:47" s="21" customFormat="1" ht="11.25" hidden="1" x14ac:dyDescent="0.2">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37"/>
      <c r="AU1023" s="12"/>
    </row>
    <row r="1024" spans="1:47" s="21" customFormat="1" ht="11.25" hidden="1" x14ac:dyDescent="0.2">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37"/>
      <c r="AU1024" s="12"/>
    </row>
    <row r="1025" spans="1:47" s="21" customFormat="1" ht="11.25" hidden="1" x14ac:dyDescent="0.2">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37"/>
      <c r="AU1025" s="12"/>
    </row>
    <row r="1026" spans="1:47" s="21" customFormat="1" ht="11.25" hidden="1" x14ac:dyDescent="0.2">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37"/>
      <c r="AU1026" s="12"/>
    </row>
    <row r="1027" spans="1:47" s="21" customFormat="1" ht="11.25" hidden="1" x14ac:dyDescent="0.2">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37"/>
      <c r="AU1027" s="12"/>
    </row>
    <row r="1028" spans="1:47" s="21" customFormat="1" ht="11.25" hidden="1" x14ac:dyDescent="0.2">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37"/>
      <c r="AU1028" s="12"/>
    </row>
    <row r="1029" spans="1:47" s="21" customFormat="1" ht="11.25" hidden="1" x14ac:dyDescent="0.2">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37"/>
      <c r="AU1029" s="12"/>
    </row>
    <row r="1030" spans="1:47" s="21" customFormat="1" ht="11.25" hidden="1" x14ac:dyDescent="0.2">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37"/>
      <c r="AU1030" s="12"/>
    </row>
    <row r="1031" spans="1:47" s="21" customFormat="1" ht="11.25" hidden="1" x14ac:dyDescent="0.2">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37"/>
      <c r="AU1031" s="12"/>
    </row>
    <row r="1032" spans="1:47" s="21" customFormat="1" ht="11.25" hidden="1" x14ac:dyDescent="0.2">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37"/>
      <c r="AU1032" s="12"/>
    </row>
    <row r="1033" spans="1:47" s="21" customFormat="1" ht="11.25" hidden="1" x14ac:dyDescent="0.2">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37"/>
      <c r="AU1033" s="12"/>
    </row>
    <row r="1034" spans="1:47" s="21" customFormat="1" ht="11.25" hidden="1" x14ac:dyDescent="0.2">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37"/>
      <c r="AU1034" s="12"/>
    </row>
    <row r="1035" spans="1:47" s="21" customFormat="1" ht="11.25" hidden="1" x14ac:dyDescent="0.2">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37"/>
      <c r="AU1035" s="12"/>
    </row>
    <row r="1036" spans="1:47" s="21" customFormat="1" ht="11.25" hidden="1" x14ac:dyDescent="0.2">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37"/>
      <c r="AU1036" s="12"/>
    </row>
    <row r="1037" spans="1:47" s="21" customFormat="1" ht="11.25" hidden="1" x14ac:dyDescent="0.2">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37"/>
      <c r="AU1037" s="12"/>
    </row>
    <row r="1038" spans="1:47" s="21" customFormat="1" ht="11.25" hidden="1" x14ac:dyDescent="0.2">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37"/>
      <c r="AU1038" s="12"/>
    </row>
    <row r="1039" spans="1:47" s="21" customFormat="1" ht="11.25" hidden="1" x14ac:dyDescent="0.2">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37"/>
      <c r="AU1039" s="12"/>
    </row>
    <row r="1040" spans="1:47" s="21" customFormat="1" ht="11.25" hidden="1" x14ac:dyDescent="0.2">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2"/>
    </row>
    <row r="1041" spans="1:47" s="21" customFormat="1" ht="11.25" hidden="1" x14ac:dyDescent="0.2">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2"/>
    </row>
    <row r="1042" spans="1:47" s="21" customFormat="1" ht="11.25" hidden="1" x14ac:dyDescent="0.2">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2"/>
    </row>
    <row r="1043" spans="1:47" s="21" customFormat="1" ht="11.25" hidden="1" x14ac:dyDescent="0.2">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2"/>
    </row>
    <row r="1044" spans="1:47" s="21" customFormat="1" ht="11.25" hidden="1" x14ac:dyDescent="0.2">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37"/>
      <c r="AU1044" s="12"/>
    </row>
    <row r="1045" spans="1:47" s="21" customFormat="1" ht="11.25" hidden="1" x14ac:dyDescent="0.2">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37"/>
      <c r="AU1045" s="12"/>
    </row>
    <row r="1046" spans="1:47" s="21" customFormat="1" ht="11.25" hidden="1" x14ac:dyDescent="0.2">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37"/>
      <c r="AU1046" s="12"/>
    </row>
    <row r="1047" spans="1:47" s="21" customFormat="1" ht="11.25" hidden="1" x14ac:dyDescent="0.2">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37"/>
      <c r="AU1047" s="12"/>
    </row>
    <row r="1048" spans="1:47" s="21" customFormat="1" ht="11.25" hidden="1" x14ac:dyDescent="0.2">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37"/>
      <c r="AU1048" s="12"/>
    </row>
    <row r="1049" spans="1:47" s="21" customFormat="1" ht="11.25" hidden="1" x14ac:dyDescent="0.2">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37"/>
      <c r="AU1049" s="12"/>
    </row>
    <row r="1050" spans="1:47" s="21" customFormat="1" ht="11.25" hidden="1" x14ac:dyDescent="0.2">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37"/>
      <c r="AU1050" s="12"/>
    </row>
    <row r="1051" spans="1:47" s="21" customFormat="1" ht="11.25" hidden="1" x14ac:dyDescent="0.2">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37"/>
      <c r="AU1051" s="12"/>
    </row>
    <row r="1052" spans="1:47" s="21" customFormat="1" ht="11.25" hidden="1" x14ac:dyDescent="0.2">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37"/>
      <c r="AU1052" s="12"/>
    </row>
    <row r="1053" spans="1:47" s="21" customFormat="1" ht="11.25" hidden="1" x14ac:dyDescent="0.2">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37"/>
      <c r="AU1053" s="12"/>
    </row>
    <row r="1054" spans="1:47" s="21" customFormat="1" ht="11.25" hidden="1" x14ac:dyDescent="0.2">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37"/>
      <c r="AU1054" s="12"/>
    </row>
    <row r="1055" spans="1:47" s="21" customFormat="1" ht="11.25" hidden="1" x14ac:dyDescent="0.2">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37"/>
      <c r="AU1055" s="12"/>
    </row>
    <row r="1056" spans="1:47" s="21" customFormat="1" ht="11.25" hidden="1" x14ac:dyDescent="0.2">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37"/>
      <c r="AU1056" s="12"/>
    </row>
    <row r="1057" spans="1:47" s="21" customFormat="1" ht="11.25" hidden="1" x14ac:dyDescent="0.2">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37"/>
      <c r="AU1057" s="12"/>
    </row>
    <row r="1058" spans="1:47" s="21" customFormat="1" ht="11.25" hidden="1" x14ac:dyDescent="0.2">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37"/>
      <c r="AU1058" s="12"/>
    </row>
    <row r="1059" spans="1:47" s="21" customFormat="1" ht="11.25" hidden="1" x14ac:dyDescent="0.2">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37"/>
      <c r="AU1059" s="12"/>
    </row>
    <row r="1060" spans="1:47" s="21" customFormat="1" ht="11.25" hidden="1" x14ac:dyDescent="0.2">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37"/>
      <c r="AU1060" s="12"/>
    </row>
    <row r="1061" spans="1:47" s="21" customFormat="1" ht="11.25" hidden="1" x14ac:dyDescent="0.2">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37"/>
      <c r="AU1061" s="12"/>
    </row>
    <row r="1062" spans="1:47" s="21" customFormat="1" ht="11.25" hidden="1" x14ac:dyDescent="0.2">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37"/>
      <c r="AU1062" s="12"/>
    </row>
    <row r="1063" spans="1:47" s="21" customFormat="1" ht="11.25" hidden="1" x14ac:dyDescent="0.2">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37"/>
      <c r="AU1063" s="12"/>
    </row>
    <row r="1064" spans="1:47" s="21" customFormat="1" ht="11.25" hidden="1" x14ac:dyDescent="0.2">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37"/>
      <c r="AU1064" s="12"/>
    </row>
    <row r="1065" spans="1:47" s="21" customFormat="1" ht="11.25" hidden="1" x14ac:dyDescent="0.2">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37"/>
      <c r="AU1065" s="12"/>
    </row>
    <row r="1066" spans="1:47" s="21" customFormat="1" ht="11.25" hidden="1" x14ac:dyDescent="0.2">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37"/>
      <c r="AU1066" s="12"/>
    </row>
    <row r="1067" spans="1:47" s="21" customFormat="1" ht="11.25" hidden="1" x14ac:dyDescent="0.2">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37"/>
      <c r="AU1067" s="12"/>
    </row>
    <row r="1068" spans="1:47" s="21" customFormat="1" ht="11.25" hidden="1" x14ac:dyDescent="0.2">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2"/>
    </row>
    <row r="1069" spans="1:47" s="21" customFormat="1" ht="11.25" hidden="1" x14ac:dyDescent="0.2">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2"/>
    </row>
    <row r="1070" spans="1:47" s="21" customFormat="1" ht="11.25" hidden="1" x14ac:dyDescent="0.2">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2"/>
    </row>
    <row r="1071" spans="1:47" s="21" customFormat="1" ht="11.25" hidden="1" x14ac:dyDescent="0.2">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2"/>
    </row>
    <row r="1072" spans="1:47" s="21" customFormat="1" ht="11.25" hidden="1" x14ac:dyDescent="0.2">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2"/>
    </row>
    <row r="1073" spans="1:47" s="21" customFormat="1" ht="11.25" hidden="1" x14ac:dyDescent="0.2">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2"/>
    </row>
    <row r="1074" spans="1:47" s="21" customFormat="1" ht="11.25" hidden="1" x14ac:dyDescent="0.2">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37"/>
      <c r="AU1074" s="12"/>
    </row>
    <row r="1075" spans="1:47" s="21" customFormat="1" ht="11.25" hidden="1" x14ac:dyDescent="0.2">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37"/>
      <c r="AU1075" s="12"/>
    </row>
    <row r="1076" spans="1:47" s="21" customFormat="1" ht="11.25" hidden="1" x14ac:dyDescent="0.2">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2"/>
    </row>
    <row r="1077" spans="1:47" s="21" customFormat="1" ht="11.25" hidden="1" x14ac:dyDescent="0.2">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2"/>
    </row>
    <row r="1078" spans="1:47" s="21" customFormat="1" ht="11.25" hidden="1" x14ac:dyDescent="0.2">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2"/>
    </row>
    <row r="1079" spans="1:47" s="21" customFormat="1" ht="11.25" hidden="1" x14ac:dyDescent="0.2">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2"/>
    </row>
    <row r="1080" spans="1:47" s="21" customFormat="1" ht="11.25" hidden="1" x14ac:dyDescent="0.2">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2"/>
    </row>
    <row r="1081" spans="1:47" s="21" customFormat="1" ht="11.25" hidden="1" x14ac:dyDescent="0.2">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2"/>
    </row>
    <row r="1082" spans="1:47" s="21" customFormat="1" ht="11.25" hidden="1" x14ac:dyDescent="0.2">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2"/>
    </row>
    <row r="1083" spans="1:47" s="21" customFormat="1" ht="11.25" hidden="1" x14ac:dyDescent="0.2">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37"/>
      <c r="AU1083" s="12"/>
    </row>
    <row r="1084" spans="1:47" s="21" customFormat="1" ht="11.25" hidden="1" x14ac:dyDescent="0.2">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37"/>
      <c r="AU1084" s="12"/>
    </row>
    <row r="1085" spans="1:47" s="21" customFormat="1" ht="11.25" hidden="1" x14ac:dyDescent="0.2">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37"/>
      <c r="AU1085" s="12"/>
    </row>
    <row r="1086" spans="1:47" s="21" customFormat="1" ht="11.25" hidden="1" x14ac:dyDescent="0.2">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37"/>
      <c r="AU1086" s="12"/>
    </row>
    <row r="1087" spans="1:47" s="21" customFormat="1" ht="11.25" hidden="1" x14ac:dyDescent="0.2">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37"/>
      <c r="AU1087" s="12"/>
    </row>
    <row r="1088" spans="1:47" s="21" customFormat="1" ht="11.25" hidden="1" x14ac:dyDescent="0.2">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37"/>
      <c r="AU1088" s="12"/>
    </row>
    <row r="1089" spans="1:47" s="21" customFormat="1" ht="11.25" hidden="1" x14ac:dyDescent="0.2">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37"/>
      <c r="AU1089" s="12"/>
    </row>
    <row r="1090" spans="1:47" s="21" customFormat="1" ht="11.25" hidden="1" x14ac:dyDescent="0.2">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37"/>
      <c r="AU1090" s="12"/>
    </row>
    <row r="1091" spans="1:47" s="21" customFormat="1" ht="11.25" hidden="1" x14ac:dyDescent="0.2">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37"/>
      <c r="AU1091" s="12"/>
    </row>
    <row r="1092" spans="1:47" s="21" customFormat="1" ht="11.25" hidden="1" x14ac:dyDescent="0.2">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37"/>
      <c r="AU1092" s="12"/>
    </row>
    <row r="1093" spans="1:47" s="21" customFormat="1" ht="11.25" hidden="1" x14ac:dyDescent="0.2">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37"/>
      <c r="AU1093" s="12"/>
    </row>
    <row r="1094" spans="1:47" s="21" customFormat="1" ht="11.25" hidden="1" x14ac:dyDescent="0.2">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37"/>
      <c r="AU1094" s="12"/>
    </row>
    <row r="1095" spans="1:47" s="21" customFormat="1" ht="11.25" hidden="1" x14ac:dyDescent="0.2">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37"/>
      <c r="AU1095" s="12"/>
    </row>
    <row r="1096" spans="1:47" s="21" customFormat="1" ht="11.25" hidden="1" x14ac:dyDescent="0.2">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37"/>
      <c r="AU1096" s="12"/>
    </row>
    <row r="1097" spans="1:47" s="21" customFormat="1" ht="11.25" hidden="1" x14ac:dyDescent="0.2">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37"/>
      <c r="AU1097" s="12"/>
    </row>
    <row r="1098" spans="1:47" s="21" customFormat="1" ht="11.25" hidden="1" x14ac:dyDescent="0.2">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37"/>
      <c r="AU1098" s="12"/>
    </row>
    <row r="1099" spans="1:47" s="21" customFormat="1" ht="11.25" hidden="1" x14ac:dyDescent="0.2">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37"/>
      <c r="AU1099" s="12"/>
    </row>
    <row r="1100" spans="1:47" s="21" customFormat="1" ht="11.25" hidden="1" x14ac:dyDescent="0.2">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37"/>
      <c r="AU1100" s="12"/>
    </row>
    <row r="1101" spans="1:47" s="21" customFormat="1" ht="11.25" hidden="1" x14ac:dyDescent="0.2">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37"/>
      <c r="AU1101" s="12"/>
    </row>
    <row r="1102" spans="1:47" s="21" customFormat="1" ht="11.25" hidden="1" x14ac:dyDescent="0.2">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37"/>
      <c r="AU1102" s="12"/>
    </row>
    <row r="1103" spans="1:47" s="21" customFormat="1" ht="11.25" hidden="1" x14ac:dyDescent="0.2">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37"/>
      <c r="AU1103" s="12"/>
    </row>
    <row r="1104" spans="1:47" s="21" customFormat="1" ht="11.25" hidden="1" x14ac:dyDescent="0.2">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37"/>
      <c r="AU1104" s="12"/>
    </row>
    <row r="1105" spans="1:47" s="21" customFormat="1" ht="11.25" hidden="1" x14ac:dyDescent="0.2">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37"/>
      <c r="AU1105" s="12"/>
    </row>
    <row r="1106" spans="1:47" s="21" customFormat="1" ht="11.25" hidden="1" x14ac:dyDescent="0.2">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37"/>
      <c r="AU1106" s="12"/>
    </row>
    <row r="1107" spans="1:47" s="21" customFormat="1" ht="11.25" hidden="1" x14ac:dyDescent="0.2">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37"/>
      <c r="AU1107" s="12"/>
    </row>
    <row r="1108" spans="1:47" s="21" customFormat="1" ht="11.25" hidden="1" x14ac:dyDescent="0.2">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37"/>
      <c r="AU1108" s="12"/>
    </row>
    <row r="1109" spans="1:47" s="21" customFormat="1" ht="11.25" hidden="1" x14ac:dyDescent="0.2">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37"/>
      <c r="AU1109" s="12"/>
    </row>
    <row r="1110" spans="1:47" s="21" customFormat="1" ht="11.25" hidden="1" x14ac:dyDescent="0.2">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37"/>
      <c r="AU1110" s="12"/>
    </row>
    <row r="1111" spans="1:47" s="21" customFormat="1" ht="11.25" hidden="1" x14ac:dyDescent="0.2">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37"/>
      <c r="AU1111" s="12"/>
    </row>
    <row r="1112" spans="1:47" s="21" customFormat="1" ht="11.25" hidden="1" x14ac:dyDescent="0.2">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37"/>
      <c r="AU1112" s="12"/>
    </row>
    <row r="1113" spans="1:47" s="21" customFormat="1" ht="11.25" hidden="1" x14ac:dyDescent="0.2">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37"/>
      <c r="AU1113" s="12"/>
    </row>
    <row r="1114" spans="1:47" s="21" customFormat="1" ht="11.25" hidden="1" x14ac:dyDescent="0.2">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37"/>
      <c r="AU1114" s="12"/>
    </row>
    <row r="1115" spans="1:47" s="21" customFormat="1" ht="11.25" hidden="1" x14ac:dyDescent="0.2">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37"/>
      <c r="AU1115" s="12"/>
    </row>
    <row r="1116" spans="1:47" s="21" customFormat="1" ht="11.25" hidden="1" x14ac:dyDescent="0.2">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37"/>
      <c r="AU1116" s="12"/>
    </row>
    <row r="1117" spans="1:47" s="21" customFormat="1" ht="11.25" hidden="1" x14ac:dyDescent="0.2">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37"/>
      <c r="AU1117" s="12"/>
    </row>
    <row r="1118" spans="1:47" s="21" customFormat="1" ht="11.25" hidden="1" x14ac:dyDescent="0.2">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37"/>
      <c r="AU1118" s="12"/>
    </row>
    <row r="1119" spans="1:47" s="21" customFormat="1" ht="11.25" hidden="1" x14ac:dyDescent="0.2">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37"/>
      <c r="AU1119" s="12"/>
    </row>
    <row r="1120" spans="1:47" s="21" customFormat="1" ht="11.25" hidden="1" x14ac:dyDescent="0.2">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37"/>
      <c r="AU1120" s="12"/>
    </row>
    <row r="1121" spans="1:47" s="21" customFormat="1" ht="11.25" hidden="1" x14ac:dyDescent="0.2">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37"/>
      <c r="AU1121" s="12"/>
    </row>
    <row r="1122" spans="1:47" s="21" customFormat="1" ht="11.25" hidden="1" x14ac:dyDescent="0.2">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37"/>
      <c r="AU1122" s="12"/>
    </row>
    <row r="1123" spans="1:47" s="21" customFormat="1" ht="11.25" hidden="1" x14ac:dyDescent="0.2">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37"/>
      <c r="AU1123" s="12"/>
    </row>
    <row r="1124" spans="1:47" s="21" customFormat="1" ht="11.25" hidden="1" x14ac:dyDescent="0.2">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37"/>
      <c r="AU1124" s="12"/>
    </row>
    <row r="1125" spans="1:47" s="21" customFormat="1" ht="11.25" hidden="1" x14ac:dyDescent="0.2">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37"/>
      <c r="AU1125" s="12"/>
    </row>
    <row r="1126" spans="1:47" s="21" customFormat="1" ht="11.25" hidden="1" x14ac:dyDescent="0.2">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37"/>
      <c r="AU1126" s="12"/>
    </row>
    <row r="1127" spans="1:47" s="21" customFormat="1" ht="11.25" hidden="1" x14ac:dyDescent="0.2">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37"/>
      <c r="AU1127" s="12"/>
    </row>
    <row r="1128" spans="1:47" s="21" customFormat="1" ht="11.25" hidden="1" x14ac:dyDescent="0.2">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37"/>
      <c r="AU1128" s="12"/>
    </row>
    <row r="1129" spans="1:47" s="21" customFormat="1" ht="11.25" hidden="1" x14ac:dyDescent="0.2">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37"/>
      <c r="AU1129" s="12"/>
    </row>
    <row r="1130" spans="1:47" s="21" customFormat="1" ht="11.25" hidden="1" x14ac:dyDescent="0.2">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37"/>
      <c r="AU1130" s="12"/>
    </row>
    <row r="1131" spans="1:47" s="21" customFormat="1" ht="11.25" hidden="1" x14ac:dyDescent="0.2">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37"/>
      <c r="AU1131" s="12"/>
    </row>
    <row r="1132" spans="1:47" s="21" customFormat="1" ht="11.25" hidden="1" x14ac:dyDescent="0.2">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37"/>
      <c r="AU1132" s="12"/>
    </row>
    <row r="1133" spans="1:47" s="21" customFormat="1" ht="11.25" hidden="1" x14ac:dyDescent="0.2">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37"/>
      <c r="AU1133" s="12"/>
    </row>
    <row r="1134" spans="1:47" s="21" customFormat="1" ht="11.25" hidden="1" x14ac:dyDescent="0.2">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37"/>
      <c r="AU1134" s="12"/>
    </row>
    <row r="1135" spans="1:47" s="21" customFormat="1" ht="11.25" hidden="1" x14ac:dyDescent="0.2">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37"/>
      <c r="AU1135" s="12"/>
    </row>
    <row r="1136" spans="1:47" s="21" customFormat="1" ht="11.25" hidden="1" x14ac:dyDescent="0.2">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37"/>
      <c r="AU1136" s="12"/>
    </row>
    <row r="1137" spans="1:47" s="21" customFormat="1" ht="11.25" hidden="1" x14ac:dyDescent="0.2">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37"/>
      <c r="AU1137" s="12"/>
    </row>
    <row r="1138" spans="1:47" s="21" customFormat="1" ht="11.25" hidden="1" x14ac:dyDescent="0.2">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37"/>
      <c r="AU1138" s="12"/>
    </row>
    <row r="1139" spans="1:47" s="21" customFormat="1" ht="11.25" hidden="1" x14ac:dyDescent="0.2">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37"/>
      <c r="AU1139" s="12"/>
    </row>
    <row r="1140" spans="1:47" s="21" customFormat="1" ht="11.25" hidden="1" x14ac:dyDescent="0.2">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37"/>
      <c r="AU1140" s="12"/>
    </row>
    <row r="1141" spans="1:47" s="21" customFormat="1" ht="11.25" hidden="1" x14ac:dyDescent="0.2">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37"/>
      <c r="AU1141" s="12"/>
    </row>
    <row r="1142" spans="1:47" s="21" customFormat="1" ht="11.25" hidden="1" x14ac:dyDescent="0.2">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37"/>
      <c r="AU1142" s="12"/>
    </row>
    <row r="1143" spans="1:47" s="21" customFormat="1" ht="11.25" hidden="1" x14ac:dyDescent="0.2">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37"/>
      <c r="AU1143" s="12"/>
    </row>
    <row r="1144" spans="1:47" s="21" customFormat="1" ht="11.25" hidden="1" x14ac:dyDescent="0.2">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37"/>
      <c r="AU1144" s="12"/>
    </row>
    <row r="1145" spans="1:47" s="21" customFormat="1" ht="11.25" hidden="1" x14ac:dyDescent="0.2">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37"/>
      <c r="AU1145" s="12"/>
    </row>
    <row r="1146" spans="1:47" s="21" customFormat="1" ht="11.25" hidden="1" x14ac:dyDescent="0.2">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37"/>
      <c r="AU1146" s="12"/>
    </row>
    <row r="1147" spans="1:47" s="21" customFormat="1" ht="11.25" hidden="1" x14ac:dyDescent="0.2">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37"/>
      <c r="AU1147" s="12"/>
    </row>
    <row r="1148" spans="1:47" s="21" customFormat="1" ht="11.25" hidden="1" x14ac:dyDescent="0.2">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37"/>
      <c r="AU1148" s="12"/>
    </row>
    <row r="1149" spans="1:47" s="21" customFormat="1" ht="11.25" hidden="1" x14ac:dyDescent="0.2">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37"/>
      <c r="AU1149" s="12"/>
    </row>
    <row r="1150" spans="1:47" s="21" customFormat="1" ht="11.25" hidden="1" x14ac:dyDescent="0.2">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37"/>
      <c r="AU1150" s="12"/>
    </row>
    <row r="1151" spans="1:47" s="21" customFormat="1" ht="11.25" hidden="1" x14ac:dyDescent="0.2">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37"/>
      <c r="AU1151" s="12"/>
    </row>
    <row r="1152" spans="1:47" s="21" customFormat="1" ht="11.25" hidden="1" x14ac:dyDescent="0.2">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37"/>
      <c r="AU1152" s="12"/>
    </row>
    <row r="1153" spans="1:47" s="21" customFormat="1" ht="11.25" hidden="1" x14ac:dyDescent="0.2">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37"/>
      <c r="AU1153" s="12"/>
    </row>
    <row r="1154" spans="1:47" s="21" customFormat="1" ht="11.25" hidden="1" x14ac:dyDescent="0.2">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37"/>
      <c r="AU1154" s="12"/>
    </row>
    <row r="1155" spans="1:47" s="21" customFormat="1" ht="11.25" hidden="1" x14ac:dyDescent="0.2">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37"/>
      <c r="AU1155" s="12"/>
    </row>
    <row r="1156" spans="1:47" s="21" customFormat="1" ht="11.25" hidden="1" x14ac:dyDescent="0.2">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37"/>
      <c r="AU1156" s="12"/>
    </row>
    <row r="1157" spans="1:47" s="21" customFormat="1" ht="11.25" hidden="1" x14ac:dyDescent="0.2">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37"/>
      <c r="AU1157" s="12"/>
    </row>
    <row r="1158" spans="1:47" s="21" customFormat="1" ht="11.25" hidden="1" x14ac:dyDescent="0.2">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37"/>
      <c r="AU1158" s="12"/>
    </row>
    <row r="1159" spans="1:47" s="21" customFormat="1" ht="11.25" hidden="1" x14ac:dyDescent="0.2">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37"/>
      <c r="AU1159" s="12"/>
    </row>
    <row r="1160" spans="1:47" s="21" customFormat="1" ht="11.25" hidden="1" x14ac:dyDescent="0.2">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37"/>
      <c r="AU1160" s="12"/>
    </row>
    <row r="1161" spans="1:47" s="21" customFormat="1" ht="11.25" hidden="1" x14ac:dyDescent="0.2">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37"/>
      <c r="AU1161" s="12"/>
    </row>
    <row r="1162" spans="1:47" s="21" customFormat="1" ht="11.25" hidden="1" x14ac:dyDescent="0.2">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37"/>
      <c r="AU1162" s="12"/>
    </row>
    <row r="1163" spans="1:47" s="21" customFormat="1" ht="11.25" hidden="1" x14ac:dyDescent="0.2">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37"/>
      <c r="AU1163" s="12"/>
    </row>
    <row r="1164" spans="1:47" s="21" customFormat="1" ht="11.25" hidden="1" x14ac:dyDescent="0.2">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37"/>
      <c r="AU1164" s="12"/>
    </row>
    <row r="1165" spans="1:47" s="21" customFormat="1" ht="11.25" hidden="1" x14ac:dyDescent="0.2">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37"/>
      <c r="AU1165" s="12"/>
    </row>
    <row r="1166" spans="1:47" s="21" customFormat="1" ht="11.25" hidden="1" x14ac:dyDescent="0.2">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37"/>
      <c r="AU1166" s="12"/>
    </row>
    <row r="1167" spans="1:47" s="21" customFormat="1" ht="11.25" hidden="1" x14ac:dyDescent="0.2">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37"/>
      <c r="AU1167" s="12"/>
    </row>
    <row r="1168" spans="1:47" s="21" customFormat="1" ht="11.25" hidden="1" x14ac:dyDescent="0.2">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37"/>
      <c r="AU1168" s="12"/>
    </row>
    <row r="1169" spans="1:47" s="21" customFormat="1" ht="11.25" hidden="1" x14ac:dyDescent="0.2">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37"/>
      <c r="AU1169" s="12"/>
    </row>
    <row r="1170" spans="1:47" s="21" customFormat="1" ht="11.25" hidden="1" x14ac:dyDescent="0.2">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37"/>
      <c r="AU1170" s="12"/>
    </row>
    <row r="1171" spans="1:47" s="21" customFormat="1" ht="11.25" hidden="1" x14ac:dyDescent="0.2">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37"/>
      <c r="AU1171" s="12"/>
    </row>
    <row r="1172" spans="1:47" s="21" customFormat="1" ht="11.25" hidden="1" x14ac:dyDescent="0.2">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37"/>
      <c r="AU1172" s="12"/>
    </row>
    <row r="1173" spans="1:47" s="21" customFormat="1" ht="11.25" hidden="1" x14ac:dyDescent="0.2">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37"/>
      <c r="AU1173" s="12"/>
    </row>
    <row r="1174" spans="1:47" s="21" customFormat="1" ht="11.25" hidden="1" x14ac:dyDescent="0.2">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37"/>
      <c r="AU1174" s="12"/>
    </row>
    <row r="1175" spans="1:47" s="21" customFormat="1" ht="11.25" hidden="1" x14ac:dyDescent="0.2">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37"/>
      <c r="AU1175" s="12"/>
    </row>
    <row r="1176" spans="1:47" s="21" customFormat="1" ht="11.25" hidden="1" x14ac:dyDescent="0.2">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37"/>
      <c r="AU1176" s="12"/>
    </row>
    <row r="1177" spans="1:47" s="21" customFormat="1" ht="11.25" hidden="1" x14ac:dyDescent="0.2">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37"/>
      <c r="AU1177" s="12"/>
    </row>
    <row r="1178" spans="1:47" s="21" customFormat="1" ht="11.25" hidden="1" x14ac:dyDescent="0.2">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37"/>
      <c r="AU1178" s="12"/>
    </row>
    <row r="1179" spans="1:47" s="21" customFormat="1" ht="11.25" hidden="1" x14ac:dyDescent="0.2">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37"/>
      <c r="AU1179" s="12"/>
    </row>
    <row r="1180" spans="1:47" s="21" customFormat="1" ht="11.25" hidden="1" x14ac:dyDescent="0.2">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37"/>
      <c r="AU1180" s="12"/>
    </row>
    <row r="1181" spans="1:47" s="21" customFormat="1" ht="11.25" hidden="1" x14ac:dyDescent="0.2">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37"/>
      <c r="AU1181" s="12"/>
    </row>
    <row r="1182" spans="1:47" s="21" customFormat="1" ht="11.25" hidden="1" x14ac:dyDescent="0.2">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37"/>
      <c r="AU1182" s="12"/>
    </row>
    <row r="1183" spans="1:47" s="21" customFormat="1" ht="11.25" hidden="1" x14ac:dyDescent="0.2">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37"/>
      <c r="AU1183" s="12"/>
    </row>
    <row r="1184" spans="1:47" s="21" customFormat="1" ht="11.25" hidden="1" x14ac:dyDescent="0.2">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37"/>
      <c r="AU1184" s="12"/>
    </row>
    <row r="1185" spans="1:47" s="21" customFormat="1" ht="11.25" hidden="1" x14ac:dyDescent="0.2">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2"/>
    </row>
    <row r="1186" spans="1:47" s="21" customFormat="1" ht="11.25" hidden="1" x14ac:dyDescent="0.2">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37"/>
      <c r="AU1186" s="12"/>
    </row>
    <row r="1187" spans="1:47" s="21" customFormat="1" ht="11.25" hidden="1" x14ac:dyDescent="0.2">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37"/>
      <c r="AU1187" s="12"/>
    </row>
    <row r="1188" spans="1:47" s="21" customFormat="1" ht="11.25" hidden="1" x14ac:dyDescent="0.2">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37"/>
      <c r="AU1188" s="12"/>
    </row>
    <row r="1189" spans="1:47" s="21" customFormat="1" ht="11.25" hidden="1" x14ac:dyDescent="0.2">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37"/>
      <c r="AU1189" s="12"/>
    </row>
    <row r="1190" spans="1:47" s="21" customFormat="1" ht="11.25" hidden="1" x14ac:dyDescent="0.2">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37"/>
      <c r="AU1190" s="12"/>
    </row>
    <row r="1191" spans="1:47" s="21" customFormat="1" ht="11.25" hidden="1" x14ac:dyDescent="0.2">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37"/>
      <c r="AU1191" s="12"/>
    </row>
    <row r="1192" spans="1:47" s="21" customFormat="1" ht="11.25" hidden="1" x14ac:dyDescent="0.2">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37"/>
      <c r="AU1192" s="12"/>
    </row>
    <row r="1193" spans="1:47" s="21" customFormat="1" ht="11.25" hidden="1" x14ac:dyDescent="0.2">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37"/>
      <c r="AU1193" s="12"/>
    </row>
    <row r="1194" spans="1:47" s="21" customFormat="1" ht="11.25" hidden="1" x14ac:dyDescent="0.2">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37"/>
      <c r="AU1194" s="12"/>
    </row>
    <row r="1195" spans="1:47" s="21" customFormat="1" ht="11.25" hidden="1" x14ac:dyDescent="0.2">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37"/>
      <c r="AU1195" s="12"/>
    </row>
    <row r="1196" spans="1:47" s="21" customFormat="1" ht="11.25" hidden="1" x14ac:dyDescent="0.2">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37"/>
      <c r="AU1196" s="12"/>
    </row>
    <row r="1197" spans="1:47" s="21" customFormat="1" ht="11.25" hidden="1" x14ac:dyDescent="0.2">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37"/>
      <c r="AU1197" s="12"/>
    </row>
    <row r="1198" spans="1:47" s="21" customFormat="1" ht="11.25" hidden="1" x14ac:dyDescent="0.2">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37"/>
      <c r="AU1198" s="12"/>
    </row>
    <row r="1199" spans="1:47" s="21" customFormat="1" ht="11.25" hidden="1" x14ac:dyDescent="0.2">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37"/>
      <c r="AU1199" s="12"/>
    </row>
    <row r="1200" spans="1:47" s="21" customFormat="1" ht="11.25" hidden="1" x14ac:dyDescent="0.2">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37"/>
      <c r="AU1200" s="12"/>
    </row>
    <row r="1201" spans="1:47" s="21" customFormat="1" ht="11.25" hidden="1" x14ac:dyDescent="0.2">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37"/>
      <c r="AU1201" s="12"/>
    </row>
    <row r="1202" spans="1:47" s="21" customFormat="1" ht="11.25" hidden="1" x14ac:dyDescent="0.2">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37"/>
      <c r="AU1202" s="12"/>
    </row>
    <row r="1203" spans="1:47" s="21" customFormat="1" ht="11.25" hidden="1" x14ac:dyDescent="0.2">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37"/>
      <c r="AU1203" s="12"/>
    </row>
    <row r="1204" spans="1:47" s="21" customFormat="1" ht="11.25" hidden="1" x14ac:dyDescent="0.2">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37"/>
      <c r="AU1204" s="12"/>
    </row>
    <row r="1205" spans="1:47" s="21" customFormat="1" ht="11.25" hidden="1" x14ac:dyDescent="0.2">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37"/>
      <c r="AU1205" s="12"/>
    </row>
    <row r="1206" spans="1:47" s="21" customFormat="1" ht="11.25" hidden="1" x14ac:dyDescent="0.2">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37"/>
      <c r="AU1206" s="12"/>
    </row>
    <row r="1207" spans="1:47" s="21" customFormat="1" ht="11.25" hidden="1" x14ac:dyDescent="0.2">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37"/>
      <c r="AU1207" s="12"/>
    </row>
    <row r="1208" spans="1:47" s="21" customFormat="1" ht="11.25" hidden="1" x14ac:dyDescent="0.2">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37"/>
      <c r="AU1208" s="12"/>
    </row>
    <row r="1209" spans="1:47" s="21" customFormat="1" ht="11.25" hidden="1" x14ac:dyDescent="0.2">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37"/>
      <c r="AU1209" s="12"/>
    </row>
    <row r="1210" spans="1:47" s="21" customFormat="1" ht="11.25" hidden="1" x14ac:dyDescent="0.2">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37"/>
      <c r="AU1210" s="12"/>
    </row>
    <row r="1211" spans="1:47" s="21" customFormat="1" ht="11.25" hidden="1" x14ac:dyDescent="0.2">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37"/>
      <c r="AU1211" s="12"/>
    </row>
    <row r="1212" spans="1:47" s="21" customFormat="1" ht="11.25" hidden="1" x14ac:dyDescent="0.2">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37"/>
      <c r="AU1212" s="12"/>
    </row>
    <row r="1213" spans="1:47" s="21" customFormat="1" ht="11.25" hidden="1" x14ac:dyDescent="0.2">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37"/>
      <c r="AU1213" s="12"/>
    </row>
    <row r="1214" spans="1:47" s="21" customFormat="1" ht="11.25" hidden="1" x14ac:dyDescent="0.2">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37"/>
      <c r="AU1214" s="12"/>
    </row>
    <row r="1215" spans="1:47" s="21" customFormat="1" ht="11.25" hidden="1" x14ac:dyDescent="0.2">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37"/>
      <c r="AU1215" s="12"/>
    </row>
    <row r="1216" spans="1:47" s="21" customFormat="1" ht="11.25" hidden="1" x14ac:dyDescent="0.2">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37"/>
      <c r="AU1216" s="12"/>
    </row>
    <row r="1217" spans="1:47" s="21" customFormat="1" ht="11.25" hidden="1" x14ac:dyDescent="0.2">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37"/>
      <c r="AU1217" s="12"/>
    </row>
    <row r="1218" spans="1:47" s="21" customFormat="1" ht="11.25" hidden="1" x14ac:dyDescent="0.2">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37"/>
      <c r="AU1218" s="12"/>
    </row>
    <row r="1219" spans="1:47" s="21" customFormat="1" ht="11.25" hidden="1" x14ac:dyDescent="0.2">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37"/>
      <c r="AU1219" s="12"/>
    </row>
    <row r="1220" spans="1:47" s="21" customFormat="1" ht="11.25" hidden="1" x14ac:dyDescent="0.2">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37"/>
      <c r="AU1220" s="12"/>
    </row>
    <row r="1221" spans="1:47" s="21" customFormat="1" ht="11.25" hidden="1" x14ac:dyDescent="0.2">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37"/>
      <c r="AU1221" s="12"/>
    </row>
    <row r="1222" spans="1:47" s="21" customFormat="1" ht="11.25" hidden="1" x14ac:dyDescent="0.2">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37"/>
      <c r="AU1222" s="12"/>
    </row>
    <row r="1223" spans="1:47" s="21" customFormat="1" ht="11.25" hidden="1" x14ac:dyDescent="0.2">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37"/>
      <c r="AU1223" s="12"/>
    </row>
    <row r="1224" spans="1:47" s="21" customFormat="1" ht="11.25" hidden="1" x14ac:dyDescent="0.2">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37"/>
      <c r="AU1224" s="12"/>
    </row>
    <row r="1225" spans="1:47" s="21" customFormat="1" ht="11.25" hidden="1" x14ac:dyDescent="0.2">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37"/>
      <c r="AU1225" s="12"/>
    </row>
    <row r="1226" spans="1:47" s="21" customFormat="1" ht="11.25" hidden="1" x14ac:dyDescent="0.2">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37"/>
      <c r="AU1226" s="12"/>
    </row>
    <row r="1227" spans="1:47" s="21" customFormat="1" ht="11.25" hidden="1" x14ac:dyDescent="0.2">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37"/>
      <c r="AU1227" s="12"/>
    </row>
    <row r="1228" spans="1:47" s="21" customFormat="1" ht="11.25" hidden="1" x14ac:dyDescent="0.2">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37"/>
      <c r="AU1228" s="12"/>
    </row>
    <row r="1229" spans="1:47" s="21" customFormat="1" ht="11.25" hidden="1" x14ac:dyDescent="0.2">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37"/>
      <c r="AU1229" s="12"/>
    </row>
    <row r="1230" spans="1:47" s="21" customFormat="1" ht="11.25" hidden="1" x14ac:dyDescent="0.2">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37"/>
      <c r="AU1230" s="12"/>
    </row>
    <row r="1231" spans="1:47" s="21" customFormat="1" ht="11.25" hidden="1" x14ac:dyDescent="0.2">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37"/>
      <c r="AU1231" s="12"/>
    </row>
    <row r="1232" spans="1:47" s="21" customFormat="1" ht="11.25" hidden="1" x14ac:dyDescent="0.2">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37"/>
      <c r="AU1232" s="12"/>
    </row>
    <row r="1233" spans="1:47" s="21" customFormat="1" ht="11.25" hidden="1" x14ac:dyDescent="0.2">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37"/>
      <c r="AU1233" s="12"/>
    </row>
    <row r="1234" spans="1:47" s="21" customFormat="1" ht="11.25" hidden="1" x14ac:dyDescent="0.2">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37"/>
      <c r="AU1234" s="12"/>
    </row>
    <row r="1235" spans="1:47" s="21" customFormat="1" ht="11.25" hidden="1" x14ac:dyDescent="0.2">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37"/>
      <c r="AU1235" s="12"/>
    </row>
    <row r="1236" spans="1:47" s="21" customFormat="1" ht="11.25" hidden="1" x14ac:dyDescent="0.2">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37"/>
      <c r="AU1236" s="12"/>
    </row>
    <row r="1237" spans="1:47" s="21" customFormat="1" ht="11.25" hidden="1" x14ac:dyDescent="0.2">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37"/>
      <c r="AU1237" s="12"/>
    </row>
    <row r="1238" spans="1:47" s="21" customFormat="1" ht="11.25" hidden="1" x14ac:dyDescent="0.2">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37"/>
      <c r="AU1238" s="12"/>
    </row>
    <row r="1239" spans="1:47" s="21" customFormat="1" ht="11.25" hidden="1" x14ac:dyDescent="0.2">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37"/>
      <c r="AU1239" s="12"/>
    </row>
    <row r="1240" spans="1:47" s="21" customFormat="1" ht="11.25" hidden="1" x14ac:dyDescent="0.2">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37"/>
      <c r="AU1240" s="12"/>
    </row>
    <row r="1241" spans="1:47" s="21" customFormat="1" ht="11.25" hidden="1" x14ac:dyDescent="0.2">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37"/>
      <c r="AU1241" s="12"/>
    </row>
    <row r="1242" spans="1:47" s="21" customFormat="1" ht="11.25" hidden="1" x14ac:dyDescent="0.2">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37"/>
      <c r="AU1242" s="12"/>
    </row>
    <row r="1243" spans="1:47" s="21" customFormat="1" ht="11.25" hidden="1" x14ac:dyDescent="0.2">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37"/>
      <c r="AU1243" s="12"/>
    </row>
    <row r="1244" spans="1:47" s="21" customFormat="1" ht="11.25" hidden="1" x14ac:dyDescent="0.2">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37"/>
      <c r="AU1244" s="12"/>
    </row>
    <row r="1245" spans="1:47" s="21" customFormat="1" ht="11.25" hidden="1" x14ac:dyDescent="0.2">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37"/>
      <c r="AU1245" s="12"/>
    </row>
    <row r="1246" spans="1:47" s="21" customFormat="1" ht="11.25" hidden="1" x14ac:dyDescent="0.2">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37"/>
      <c r="AU1246" s="12"/>
    </row>
    <row r="1247" spans="1:47" s="21" customFormat="1" ht="11.25" hidden="1" x14ac:dyDescent="0.2">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37"/>
      <c r="AU1247" s="12"/>
    </row>
    <row r="1248" spans="1:47" s="21" customFormat="1" ht="11.25" hidden="1" x14ac:dyDescent="0.2">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37"/>
      <c r="AU1248" s="12"/>
    </row>
    <row r="1249" spans="1:47" s="21" customFormat="1" ht="11.25" hidden="1" x14ac:dyDescent="0.2">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37"/>
      <c r="AU1249" s="12"/>
    </row>
    <row r="1250" spans="1:47" s="21" customFormat="1" ht="11.25" hidden="1" x14ac:dyDescent="0.2">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37"/>
      <c r="AU1250" s="12"/>
    </row>
    <row r="1251" spans="1:47" s="21" customFormat="1" ht="11.25" hidden="1" x14ac:dyDescent="0.2">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37"/>
      <c r="AU1251" s="12"/>
    </row>
    <row r="1252" spans="1:47" s="21" customFormat="1" ht="11.25" hidden="1" x14ac:dyDescent="0.2">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37"/>
      <c r="AU1252" s="12"/>
    </row>
    <row r="1253" spans="1:47" s="21" customFormat="1" ht="11.25" hidden="1" x14ac:dyDescent="0.2">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37"/>
      <c r="AU1253" s="12"/>
    </row>
    <row r="1254" spans="1:47" s="21" customFormat="1" ht="11.25" hidden="1" x14ac:dyDescent="0.2">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37"/>
      <c r="AU1254" s="12"/>
    </row>
    <row r="1255" spans="1:47" s="21" customFormat="1" ht="11.25" hidden="1" x14ac:dyDescent="0.2">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37"/>
      <c r="AU1255" s="12"/>
    </row>
    <row r="1256" spans="1:47" s="21" customFormat="1" ht="11.25" hidden="1" x14ac:dyDescent="0.2">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37"/>
      <c r="AU1256" s="12"/>
    </row>
    <row r="1257" spans="1:47" s="21" customFormat="1" ht="11.25" hidden="1" x14ac:dyDescent="0.2">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37"/>
      <c r="AU1257" s="12"/>
    </row>
    <row r="1258" spans="1:47" s="21" customFormat="1" ht="11.25" hidden="1" x14ac:dyDescent="0.2">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37"/>
      <c r="AU1258" s="12"/>
    </row>
    <row r="1259" spans="1:47" s="21" customFormat="1" ht="11.25" hidden="1" x14ac:dyDescent="0.2">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37"/>
      <c r="AU1259" s="12"/>
    </row>
    <row r="1260" spans="1:47" s="21" customFormat="1" ht="11.25" hidden="1" x14ac:dyDescent="0.2">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37"/>
      <c r="AU1260" s="12"/>
    </row>
    <row r="1261" spans="1:47" s="21" customFormat="1" ht="11.25" hidden="1" x14ac:dyDescent="0.2">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37"/>
      <c r="AU1261" s="12"/>
    </row>
    <row r="1262" spans="1:47" s="21" customFormat="1" ht="11.25" hidden="1" x14ac:dyDescent="0.2">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2"/>
    </row>
    <row r="1263" spans="1:47" s="21" customFormat="1" ht="11.25" hidden="1" x14ac:dyDescent="0.2">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37"/>
      <c r="AU1263" s="12"/>
    </row>
    <row r="1264" spans="1:47" s="21" customFormat="1" ht="11.25" hidden="1" x14ac:dyDescent="0.2">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37"/>
      <c r="AU1264" s="12"/>
    </row>
    <row r="1265" spans="1:47" s="21" customFormat="1" ht="11.25" hidden="1" x14ac:dyDescent="0.2">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37"/>
      <c r="AU1265" s="12"/>
    </row>
    <row r="1266" spans="1:47" s="21" customFormat="1" ht="11.25" hidden="1" x14ac:dyDescent="0.2">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37"/>
      <c r="AU1266" s="12"/>
    </row>
    <row r="1267" spans="1:47" s="21" customFormat="1" ht="11.25" hidden="1" x14ac:dyDescent="0.2">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37"/>
      <c r="AU1267" s="12"/>
    </row>
    <row r="1268" spans="1:47" s="21" customFormat="1" ht="11.25" hidden="1" x14ac:dyDescent="0.2">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37"/>
      <c r="AU1268" s="12"/>
    </row>
    <row r="1269" spans="1:47" s="21" customFormat="1" ht="11.25" hidden="1" x14ac:dyDescent="0.2">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37"/>
      <c r="AU1269" s="12"/>
    </row>
    <row r="1270" spans="1:47" s="21" customFormat="1" ht="11.25" hidden="1" x14ac:dyDescent="0.2">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37"/>
      <c r="AU1270" s="12"/>
    </row>
    <row r="1271" spans="1:47" s="21" customFormat="1" ht="11.25" hidden="1" x14ac:dyDescent="0.2">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37"/>
      <c r="AU1271" s="12"/>
    </row>
    <row r="1272" spans="1:47" s="21" customFormat="1" ht="11.25" hidden="1" x14ac:dyDescent="0.2">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37"/>
      <c r="AU1272" s="12"/>
    </row>
    <row r="1273" spans="1:47" s="21" customFormat="1" ht="11.25" hidden="1" x14ac:dyDescent="0.2">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37"/>
      <c r="AU1273" s="12"/>
    </row>
    <row r="1274" spans="1:47" s="21" customFormat="1" ht="11.25" hidden="1" x14ac:dyDescent="0.2">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37"/>
      <c r="AU1274" s="12"/>
    </row>
    <row r="1275" spans="1:47" s="21" customFormat="1" ht="11.25" hidden="1" x14ac:dyDescent="0.2">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37"/>
      <c r="AU1275" s="12"/>
    </row>
    <row r="1276" spans="1:47" s="21" customFormat="1" ht="11.25" hidden="1" x14ac:dyDescent="0.2">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37"/>
      <c r="AU1276" s="12"/>
    </row>
    <row r="1277" spans="1:47" s="21" customFormat="1" ht="11.25" hidden="1" x14ac:dyDescent="0.2">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37"/>
      <c r="AU1277" s="12"/>
    </row>
    <row r="1278" spans="1:47" s="21" customFormat="1" ht="11.25" hidden="1" x14ac:dyDescent="0.2">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37"/>
      <c r="AU1278" s="12"/>
    </row>
    <row r="1279" spans="1:47" s="21" customFormat="1" ht="11.25" hidden="1" x14ac:dyDescent="0.2">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37"/>
      <c r="AU1279" s="12"/>
    </row>
    <row r="1280" spans="1:47" s="21" customFormat="1" ht="11.25" hidden="1" x14ac:dyDescent="0.2">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37"/>
      <c r="AU1280" s="12"/>
    </row>
    <row r="1281" spans="1:47" s="21" customFormat="1" ht="11.25" hidden="1" x14ac:dyDescent="0.2">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37"/>
      <c r="AU1281" s="12"/>
    </row>
    <row r="1282" spans="1:47" s="21" customFormat="1" ht="11.25" hidden="1" x14ac:dyDescent="0.2">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37"/>
      <c r="AU1282" s="12"/>
    </row>
    <row r="1283" spans="1:47" s="21" customFormat="1" ht="11.25" hidden="1" x14ac:dyDescent="0.2">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37"/>
      <c r="AU1283" s="12"/>
    </row>
    <row r="1284" spans="1:47" s="21" customFormat="1" ht="11.25" hidden="1" x14ac:dyDescent="0.2">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37"/>
      <c r="AU1284" s="12"/>
    </row>
    <row r="1285" spans="1:47" s="21" customFormat="1" ht="11.25" hidden="1" x14ac:dyDescent="0.2">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37"/>
      <c r="AU1285" s="12"/>
    </row>
    <row r="1286" spans="1:47" s="21" customFormat="1" ht="11.25" hidden="1" x14ac:dyDescent="0.2">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37"/>
      <c r="AU1286" s="12"/>
    </row>
    <row r="1287" spans="1:47" s="21" customFormat="1" ht="11.25" hidden="1" x14ac:dyDescent="0.2">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37"/>
      <c r="AU1287" s="12"/>
    </row>
    <row r="1288" spans="1:47" s="21" customFormat="1" ht="11.25" hidden="1" x14ac:dyDescent="0.2">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37"/>
      <c r="AU1288" s="12"/>
    </row>
    <row r="1289" spans="1:47" s="21" customFormat="1" ht="11.25" hidden="1" x14ac:dyDescent="0.2">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37"/>
      <c r="AU1289" s="12"/>
    </row>
    <row r="1290" spans="1:47" s="21" customFormat="1" ht="11.25" hidden="1" x14ac:dyDescent="0.2">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37"/>
      <c r="AU1290" s="12"/>
    </row>
    <row r="1291" spans="1:47" s="21" customFormat="1" ht="11.25" hidden="1" x14ac:dyDescent="0.2">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37"/>
      <c r="AU1291" s="12"/>
    </row>
    <row r="1292" spans="1:47" s="21" customFormat="1" ht="11.25" hidden="1" x14ac:dyDescent="0.2">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37"/>
      <c r="AU1292" s="12"/>
    </row>
    <row r="1293" spans="1:47" s="21" customFormat="1" ht="11.25" hidden="1" x14ac:dyDescent="0.2">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37"/>
      <c r="AU1293" s="12"/>
    </row>
    <row r="1294" spans="1:47" s="21" customFormat="1" ht="11.25" hidden="1" x14ac:dyDescent="0.2">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37"/>
      <c r="AU1294" s="12"/>
    </row>
    <row r="1295" spans="1:47" s="21" customFormat="1" ht="11.25" hidden="1" x14ac:dyDescent="0.2">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37"/>
      <c r="AU1295" s="12"/>
    </row>
    <row r="1296" spans="1:47" s="21" customFormat="1" ht="11.25" hidden="1" x14ac:dyDescent="0.2">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37"/>
      <c r="AU1296" s="12"/>
    </row>
    <row r="1297" spans="1:47" s="21" customFormat="1" ht="11.25" hidden="1" x14ac:dyDescent="0.2">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37"/>
      <c r="AU1297" s="12"/>
    </row>
    <row r="1298" spans="1:47" s="21" customFormat="1" ht="11.25" hidden="1" x14ac:dyDescent="0.2">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37"/>
      <c r="AU1298" s="12"/>
    </row>
    <row r="1299" spans="1:47" s="21" customFormat="1" ht="11.25" hidden="1" x14ac:dyDescent="0.2">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37"/>
      <c r="AU1299" s="12"/>
    </row>
    <row r="1300" spans="1:47" s="21" customFormat="1" ht="11.25" hidden="1" x14ac:dyDescent="0.2">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37"/>
      <c r="AU1300" s="12"/>
    </row>
    <row r="1301" spans="1:47" s="21" customFormat="1" ht="11.25" hidden="1" x14ac:dyDescent="0.2">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37"/>
      <c r="AU1301" s="12"/>
    </row>
    <row r="1302" spans="1:47" s="21" customFormat="1" ht="11.25" hidden="1" x14ac:dyDescent="0.2">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37"/>
      <c r="AU1302" s="12"/>
    </row>
    <row r="1303" spans="1:47" s="21" customFormat="1" ht="11.25" hidden="1" x14ac:dyDescent="0.2">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37"/>
      <c r="AU1303" s="12"/>
    </row>
    <row r="1304" spans="1:47" s="21" customFormat="1" ht="11.25" hidden="1" x14ac:dyDescent="0.2">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37"/>
      <c r="AU1304" s="12"/>
    </row>
    <row r="1305" spans="1:47" s="21" customFormat="1" ht="11.25" hidden="1" x14ac:dyDescent="0.2">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37"/>
      <c r="AU1305" s="12"/>
    </row>
    <row r="1306" spans="1:47" s="21" customFormat="1" ht="11.25" hidden="1" x14ac:dyDescent="0.2">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37"/>
      <c r="AU1306" s="12"/>
    </row>
    <row r="1307" spans="1:47" s="21" customFormat="1" ht="11.25" hidden="1" x14ac:dyDescent="0.2">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37"/>
      <c r="AU1307" s="12"/>
    </row>
    <row r="1308" spans="1:47" s="21" customFormat="1" ht="11.25" hidden="1" x14ac:dyDescent="0.2">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37"/>
      <c r="AU1308" s="12"/>
    </row>
    <row r="1309" spans="1:47" s="21" customFormat="1" ht="11.25" hidden="1" x14ac:dyDescent="0.2">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37"/>
      <c r="AU1309" s="12"/>
    </row>
    <row r="1310" spans="1:47" s="21" customFormat="1" ht="11.25" hidden="1" x14ac:dyDescent="0.2">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37"/>
      <c r="AU1310" s="12"/>
    </row>
    <row r="1311" spans="1:47" s="21" customFormat="1" ht="11.25" hidden="1" x14ac:dyDescent="0.2">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37"/>
      <c r="AU1311" s="12"/>
    </row>
    <row r="1312" spans="1:47" s="21" customFormat="1" ht="11.25" hidden="1" x14ac:dyDescent="0.2">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37"/>
      <c r="AU1312" s="12"/>
    </row>
    <row r="1313" spans="1:47" s="21" customFormat="1" ht="11.25" hidden="1" x14ac:dyDescent="0.2">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37"/>
      <c r="AU1313" s="12"/>
    </row>
    <row r="1314" spans="1:47" s="21" customFormat="1" ht="11.25" hidden="1" x14ac:dyDescent="0.2">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37"/>
      <c r="AU1314" s="12"/>
    </row>
    <row r="1315" spans="1:47" s="21" customFormat="1" ht="11.25" hidden="1" x14ac:dyDescent="0.2">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37"/>
      <c r="AU1315" s="12"/>
    </row>
    <row r="1316" spans="1:47" s="21" customFormat="1" ht="11.25" hidden="1" x14ac:dyDescent="0.2">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37"/>
      <c r="AU1316" s="12"/>
    </row>
    <row r="1317" spans="1:47" s="21" customFormat="1" ht="11.25" hidden="1" x14ac:dyDescent="0.2">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37"/>
      <c r="AU1317" s="12"/>
    </row>
    <row r="1318" spans="1:47" s="21" customFormat="1" ht="11.25" hidden="1" x14ac:dyDescent="0.2">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37"/>
      <c r="AU1318" s="12"/>
    </row>
    <row r="1319" spans="1:47" s="21" customFormat="1" ht="11.25" hidden="1" x14ac:dyDescent="0.2">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37"/>
      <c r="AU1319" s="12"/>
    </row>
    <row r="1320" spans="1:47" s="21" customFormat="1" ht="11.25" hidden="1" x14ac:dyDescent="0.2">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37"/>
      <c r="AU1320" s="12"/>
    </row>
    <row r="1321" spans="1:47" s="21" customFormat="1" ht="11.25" hidden="1" x14ac:dyDescent="0.2">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37"/>
      <c r="AU1321" s="12"/>
    </row>
    <row r="1322" spans="1:47" s="21" customFormat="1" ht="11.25" hidden="1" x14ac:dyDescent="0.2">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37"/>
      <c r="AU1322" s="12"/>
    </row>
    <row r="1323" spans="1:47" s="21" customFormat="1" ht="11.25" hidden="1" x14ac:dyDescent="0.2">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37"/>
      <c r="AU1323" s="12"/>
    </row>
    <row r="1324" spans="1:47" s="21" customFormat="1" ht="11.25" hidden="1" x14ac:dyDescent="0.2">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37"/>
      <c r="AU1324" s="12"/>
    </row>
    <row r="1325" spans="1:47" s="21" customFormat="1" ht="11.25" hidden="1" x14ac:dyDescent="0.2">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37"/>
      <c r="AU1325" s="12"/>
    </row>
    <row r="1326" spans="1:47" s="21" customFormat="1" ht="11.25" hidden="1" x14ac:dyDescent="0.2">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37"/>
      <c r="AU1326" s="12"/>
    </row>
    <row r="1327" spans="1:47" s="21" customFormat="1" ht="11.25" hidden="1" x14ac:dyDescent="0.2">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37"/>
      <c r="AU1327" s="12"/>
    </row>
    <row r="1328" spans="1:47" s="21" customFormat="1" ht="11.25" hidden="1" x14ac:dyDescent="0.2">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37"/>
      <c r="AU1328" s="12"/>
    </row>
    <row r="1329" spans="1:47" s="21" customFormat="1" ht="11.25" hidden="1" x14ac:dyDescent="0.2">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37"/>
      <c r="AU1329" s="12"/>
    </row>
    <row r="1330" spans="1:47" s="21" customFormat="1" ht="11.25" hidden="1" x14ac:dyDescent="0.2">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37"/>
      <c r="AU1330" s="12"/>
    </row>
    <row r="1331" spans="1:47" s="21" customFormat="1" ht="11.25" hidden="1" x14ac:dyDescent="0.2">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37"/>
      <c r="AU1331" s="12"/>
    </row>
    <row r="1332" spans="1:47" s="21" customFormat="1" ht="11.25" hidden="1" x14ac:dyDescent="0.2">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37"/>
      <c r="AU1332" s="12"/>
    </row>
    <row r="1333" spans="1:47" s="21" customFormat="1" ht="11.25" hidden="1" x14ac:dyDescent="0.2">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37"/>
      <c r="AU1333" s="12"/>
    </row>
    <row r="1334" spans="1:47" s="21" customFormat="1" ht="11.25" hidden="1" x14ac:dyDescent="0.2">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37"/>
      <c r="AU1334" s="12"/>
    </row>
    <row r="1335" spans="1:47" s="21" customFormat="1" ht="11.25" hidden="1" x14ac:dyDescent="0.2">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37"/>
      <c r="AU1335" s="12"/>
    </row>
    <row r="1336" spans="1:47" s="21" customFormat="1" ht="11.25" hidden="1" x14ac:dyDescent="0.2">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37"/>
      <c r="AU1336" s="12"/>
    </row>
    <row r="1337" spans="1:47" s="21" customFormat="1" ht="11.25" hidden="1" x14ac:dyDescent="0.2">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37"/>
      <c r="AU1337" s="12"/>
    </row>
    <row r="1338" spans="1:47" s="21" customFormat="1" ht="11.25" hidden="1" x14ac:dyDescent="0.2">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37"/>
      <c r="AU1338" s="12"/>
    </row>
    <row r="1339" spans="1:47" s="21" customFormat="1" ht="11.25" hidden="1" x14ac:dyDescent="0.2">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37"/>
      <c r="AU1339" s="12"/>
    </row>
    <row r="1340" spans="1:47" s="21" customFormat="1" ht="11.25" hidden="1" x14ac:dyDescent="0.2">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37"/>
      <c r="AU1340" s="12"/>
    </row>
    <row r="1341" spans="1:47" s="21" customFormat="1" ht="11.25" hidden="1" x14ac:dyDescent="0.2">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37"/>
      <c r="AU1341" s="12"/>
    </row>
    <row r="1342" spans="1:47" s="21" customFormat="1" ht="11.25" hidden="1" x14ac:dyDescent="0.2">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37"/>
      <c r="AU1342" s="12"/>
    </row>
    <row r="1343" spans="1:47" s="21" customFormat="1" ht="11.25" hidden="1" x14ac:dyDescent="0.2">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37"/>
      <c r="AU1343" s="12"/>
    </row>
    <row r="1344" spans="1:47" s="21" customFormat="1" ht="11.25" hidden="1" x14ac:dyDescent="0.2">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37"/>
      <c r="AU1344" s="12"/>
    </row>
    <row r="1345" spans="1:47" s="21" customFormat="1" ht="11.25" hidden="1" x14ac:dyDescent="0.2">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37"/>
      <c r="AU1345" s="12"/>
    </row>
    <row r="1346" spans="1:47" s="21" customFormat="1" ht="11.25" hidden="1" x14ac:dyDescent="0.2">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37"/>
      <c r="AU1346" s="12"/>
    </row>
    <row r="1347" spans="1:47" s="21" customFormat="1" ht="11.25" hidden="1" x14ac:dyDescent="0.2">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37"/>
      <c r="AU1347" s="12"/>
    </row>
    <row r="1348" spans="1:47" s="21" customFormat="1" ht="11.25" hidden="1" x14ac:dyDescent="0.2">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37"/>
      <c r="AU1348" s="12"/>
    </row>
    <row r="1349" spans="1:47" s="21" customFormat="1" ht="11.25" hidden="1" x14ac:dyDescent="0.2">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37"/>
      <c r="AU1349" s="12"/>
    </row>
    <row r="1350" spans="1:47" s="21" customFormat="1" ht="11.25" hidden="1" x14ac:dyDescent="0.2">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37"/>
      <c r="AU1350" s="12"/>
    </row>
    <row r="1351" spans="1:47" s="21" customFormat="1" ht="11.25" hidden="1" x14ac:dyDescent="0.2">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37"/>
      <c r="AU1351" s="12"/>
    </row>
    <row r="1352" spans="1:47" s="21" customFormat="1" ht="11.25" hidden="1" x14ac:dyDescent="0.2">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37"/>
      <c r="AU1352" s="12"/>
    </row>
    <row r="1353" spans="1:47" s="21" customFormat="1" ht="11.25" hidden="1" x14ac:dyDescent="0.2">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37"/>
      <c r="AU1353" s="12"/>
    </row>
    <row r="1354" spans="1:47" s="21" customFormat="1" ht="11.25" hidden="1" x14ac:dyDescent="0.2">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37"/>
      <c r="AU1354" s="12"/>
    </row>
    <row r="1355" spans="1:47" s="21" customFormat="1" ht="11.25" hidden="1" x14ac:dyDescent="0.2">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37"/>
      <c r="AU1355" s="12"/>
    </row>
    <row r="1356" spans="1:47" s="21" customFormat="1" ht="11.25" hidden="1" x14ac:dyDescent="0.2">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37"/>
      <c r="AU1356" s="12"/>
    </row>
    <row r="1357" spans="1:47" s="21" customFormat="1" ht="11.25" hidden="1" x14ac:dyDescent="0.2">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37"/>
      <c r="AU1357" s="12"/>
    </row>
    <row r="1358" spans="1:47" s="21" customFormat="1" ht="11.25" hidden="1" x14ac:dyDescent="0.2">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37"/>
      <c r="AU1358" s="12"/>
    </row>
    <row r="1359" spans="1:47" s="21" customFormat="1" ht="11.25" hidden="1" x14ac:dyDescent="0.2">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37"/>
      <c r="AU1359" s="12"/>
    </row>
    <row r="1360" spans="1:47" s="21" customFormat="1" ht="11.25" hidden="1" x14ac:dyDescent="0.2">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37"/>
      <c r="AU1360" s="12"/>
    </row>
    <row r="1361" spans="1:47" s="21" customFormat="1" ht="11.25" hidden="1" x14ac:dyDescent="0.2">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37"/>
      <c r="AU1361" s="12"/>
    </row>
    <row r="1362" spans="1:47" s="21" customFormat="1" ht="11.25" hidden="1" x14ac:dyDescent="0.2">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37"/>
      <c r="AU1362" s="12"/>
    </row>
    <row r="1363" spans="1:47" s="21" customFormat="1" ht="11.25" hidden="1" x14ac:dyDescent="0.2">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37"/>
      <c r="AU1363" s="12"/>
    </row>
    <row r="1364" spans="1:47" s="21" customFormat="1" ht="11.25" hidden="1" x14ac:dyDescent="0.2">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37"/>
      <c r="AU1364" s="12"/>
    </row>
    <row r="1365" spans="1:47" s="21" customFormat="1" ht="11.25" hidden="1" x14ac:dyDescent="0.2">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37"/>
      <c r="AU1365" s="12"/>
    </row>
    <row r="1366" spans="1:47" s="21" customFormat="1" ht="11.25" hidden="1" x14ac:dyDescent="0.2">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37"/>
      <c r="AU1366" s="12"/>
    </row>
    <row r="1367" spans="1:47" s="21" customFormat="1" ht="11.25" hidden="1" x14ac:dyDescent="0.2">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37"/>
      <c r="AU1367" s="12"/>
    </row>
    <row r="1368" spans="1:47" s="21" customFormat="1" ht="11.25" hidden="1" x14ac:dyDescent="0.2">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37"/>
      <c r="AU1368" s="12"/>
    </row>
    <row r="1369" spans="1:47" s="21" customFormat="1" ht="11.25" hidden="1" x14ac:dyDescent="0.2">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37"/>
      <c r="AU1369" s="12"/>
    </row>
    <row r="1370" spans="1:47" s="21" customFormat="1" ht="11.25" hidden="1" x14ac:dyDescent="0.2">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37"/>
      <c r="AU1370" s="12"/>
    </row>
    <row r="1371" spans="1:47" s="21" customFormat="1" ht="11.25" hidden="1" x14ac:dyDescent="0.2">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37"/>
      <c r="AU1371" s="12"/>
    </row>
    <row r="1372" spans="1:47" s="21" customFormat="1" ht="11.25" hidden="1" x14ac:dyDescent="0.2">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37"/>
      <c r="AU1372" s="12"/>
    </row>
    <row r="1373" spans="1:47" s="21" customFormat="1" ht="11.25" hidden="1" x14ac:dyDescent="0.2">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37"/>
      <c r="AU1373" s="12"/>
    </row>
    <row r="1374" spans="1:47" s="21" customFormat="1" ht="11.25" hidden="1" x14ac:dyDescent="0.2">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37"/>
      <c r="AU1374" s="12"/>
    </row>
    <row r="1375" spans="1:47" s="21" customFormat="1" ht="11.25" hidden="1" x14ac:dyDescent="0.2">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37"/>
      <c r="AU1375" s="12"/>
    </row>
    <row r="1376" spans="1:47" s="21" customFormat="1" ht="11.25" hidden="1" x14ac:dyDescent="0.2">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37"/>
      <c r="AU1376" s="12"/>
    </row>
    <row r="1377" spans="1:47" s="21" customFormat="1" ht="11.25" hidden="1" x14ac:dyDescent="0.2">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37"/>
      <c r="AU1377" s="12"/>
    </row>
    <row r="1378" spans="1:47" s="21" customFormat="1" ht="11.25" hidden="1" x14ac:dyDescent="0.2">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37"/>
      <c r="AU1378" s="12"/>
    </row>
    <row r="1379" spans="1:47" s="21" customFormat="1" ht="11.25" hidden="1" x14ac:dyDescent="0.2">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37"/>
      <c r="AU1379" s="12"/>
    </row>
    <row r="1380" spans="1:47" s="21" customFormat="1" ht="11.25" hidden="1" x14ac:dyDescent="0.2">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37"/>
      <c r="AU1380" s="12"/>
    </row>
    <row r="1381" spans="1:47" s="21" customFormat="1" ht="11.25" hidden="1" x14ac:dyDescent="0.2">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37"/>
      <c r="AU1381" s="12"/>
    </row>
    <row r="1382" spans="1:47" s="21" customFormat="1" ht="11.25" hidden="1" x14ac:dyDescent="0.2">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37"/>
      <c r="AU1382" s="12"/>
    </row>
    <row r="1383" spans="1:47" s="21" customFormat="1" ht="11.25" hidden="1" x14ac:dyDescent="0.2">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37"/>
      <c r="AU1383" s="12"/>
    </row>
    <row r="1384" spans="1:47" s="21" customFormat="1" ht="11.25" hidden="1" x14ac:dyDescent="0.2">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37"/>
      <c r="AU1384" s="12"/>
    </row>
    <row r="1385" spans="1:47" s="21" customFormat="1" ht="11.25" hidden="1" x14ac:dyDescent="0.2">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37"/>
      <c r="AU1385" s="12"/>
    </row>
    <row r="1386" spans="1:47" s="21" customFormat="1" ht="11.25" hidden="1" x14ac:dyDescent="0.2">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37"/>
      <c r="AU1386" s="12"/>
    </row>
    <row r="1387" spans="1:47" s="21" customFormat="1" ht="11.25" hidden="1" x14ac:dyDescent="0.2">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37"/>
      <c r="AU1387" s="12"/>
    </row>
    <row r="1388" spans="1:47" s="21" customFormat="1" ht="11.25" hidden="1" x14ac:dyDescent="0.2">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37"/>
      <c r="AU1388" s="12"/>
    </row>
    <row r="1389" spans="1:47" s="21" customFormat="1" ht="11.25" hidden="1" x14ac:dyDescent="0.2">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37"/>
      <c r="AU1389" s="12"/>
    </row>
    <row r="1390" spans="1:47" s="21" customFormat="1" ht="11.25" hidden="1" x14ac:dyDescent="0.2">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37"/>
      <c r="AU1390" s="12"/>
    </row>
    <row r="1391" spans="1:47" s="21" customFormat="1" ht="11.25" hidden="1" x14ac:dyDescent="0.2">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37"/>
      <c r="AU1391" s="12"/>
    </row>
    <row r="1392" spans="1:47" s="21" customFormat="1" ht="11.25" hidden="1" x14ac:dyDescent="0.2">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37"/>
      <c r="AU1392" s="12"/>
    </row>
    <row r="1393" spans="1:47" s="21" customFormat="1" ht="11.25" hidden="1" x14ac:dyDescent="0.2">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37"/>
      <c r="AU1393" s="12"/>
    </row>
    <row r="1394" spans="1:47" s="21" customFormat="1" ht="11.25" hidden="1" x14ac:dyDescent="0.2">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37"/>
      <c r="AU1394" s="12"/>
    </row>
    <row r="1395" spans="1:47" s="21" customFormat="1" ht="11.25" hidden="1" x14ac:dyDescent="0.2">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37"/>
      <c r="AU1395" s="12"/>
    </row>
    <row r="1396" spans="1:47" s="21" customFormat="1" ht="11.25" hidden="1" x14ac:dyDescent="0.2">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37"/>
      <c r="AU1396" s="12"/>
    </row>
    <row r="1397" spans="1:47" s="21" customFormat="1" ht="11.25" hidden="1" x14ac:dyDescent="0.2">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37"/>
      <c r="AU1397" s="12"/>
    </row>
    <row r="1398" spans="1:47" s="21" customFormat="1" ht="11.25" hidden="1" x14ac:dyDescent="0.2">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37"/>
      <c r="AU1398" s="12"/>
    </row>
    <row r="1399" spans="1:47" s="21" customFormat="1" ht="11.25" hidden="1" x14ac:dyDescent="0.2">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37"/>
      <c r="AU1399" s="12"/>
    </row>
    <row r="1400" spans="1:47" s="21" customFormat="1" ht="11.25" hidden="1" x14ac:dyDescent="0.2">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37"/>
      <c r="AU1400" s="12"/>
    </row>
    <row r="1401" spans="1:47" s="21" customFormat="1" ht="11.25" hidden="1" x14ac:dyDescent="0.2">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37"/>
      <c r="AU1401" s="12"/>
    </row>
    <row r="1402" spans="1:47" s="21" customFormat="1" ht="11.25" hidden="1" x14ac:dyDescent="0.2">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37"/>
      <c r="AU1402" s="12"/>
    </row>
    <row r="1403" spans="1:47" s="21" customFormat="1" ht="11.25" hidden="1" x14ac:dyDescent="0.2">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37"/>
      <c r="AU1403" s="12"/>
    </row>
    <row r="1404" spans="1:47" s="21" customFormat="1" ht="11.25" hidden="1" x14ac:dyDescent="0.2">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37"/>
      <c r="AU1404" s="12"/>
    </row>
    <row r="1405" spans="1:47" s="21" customFormat="1" ht="11.25" hidden="1" x14ac:dyDescent="0.2">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37"/>
      <c r="AU1405" s="12"/>
    </row>
    <row r="1406" spans="1:47" s="21" customFormat="1" ht="11.25" hidden="1" x14ac:dyDescent="0.2">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37"/>
      <c r="AU1406" s="12"/>
    </row>
    <row r="1407" spans="1:47" s="21" customFormat="1" ht="11.25" hidden="1" x14ac:dyDescent="0.2">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37"/>
      <c r="AU1407" s="12"/>
    </row>
    <row r="1408" spans="1:47" s="21" customFormat="1" ht="11.25" hidden="1" x14ac:dyDescent="0.2">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37"/>
      <c r="AU1408" s="12"/>
    </row>
    <row r="1409" spans="1:47" s="21" customFormat="1" ht="11.25" hidden="1" x14ac:dyDescent="0.2">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37"/>
      <c r="AU1409" s="12"/>
    </row>
    <row r="1410" spans="1:47" s="21" customFormat="1" ht="11.25" hidden="1" x14ac:dyDescent="0.2">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37"/>
      <c r="AU1410" s="12"/>
    </row>
    <row r="1411" spans="1:47" s="21" customFormat="1" ht="11.25" hidden="1" x14ac:dyDescent="0.2">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37"/>
      <c r="AU1411" s="12"/>
    </row>
    <row r="1412" spans="1:47" s="21" customFormat="1" ht="11.25" hidden="1" x14ac:dyDescent="0.2">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37"/>
      <c r="AU1412" s="12"/>
    </row>
    <row r="1413" spans="1:47" s="21" customFormat="1" ht="11.25" hidden="1" x14ac:dyDescent="0.2">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37"/>
      <c r="AU1413" s="12"/>
    </row>
    <row r="1414" spans="1:47" s="21" customFormat="1" ht="11.25" hidden="1" x14ac:dyDescent="0.2">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37"/>
      <c r="AU1414" s="12"/>
    </row>
    <row r="1415" spans="1:47" s="21" customFormat="1" ht="11.25" hidden="1" x14ac:dyDescent="0.2">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37"/>
      <c r="AU1415" s="12"/>
    </row>
    <row r="1416" spans="1:47" s="21" customFormat="1" ht="11.25" hidden="1" x14ac:dyDescent="0.2">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37"/>
      <c r="AU1416" s="12"/>
    </row>
    <row r="1417" spans="1:47" s="21" customFormat="1" ht="11.25" hidden="1" x14ac:dyDescent="0.2">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37"/>
      <c r="AU1417" s="12"/>
    </row>
    <row r="1418" spans="1:47" s="21" customFormat="1" ht="11.25" hidden="1" x14ac:dyDescent="0.2">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37"/>
      <c r="AU1418" s="12"/>
    </row>
    <row r="1419" spans="1:47" s="21" customFormat="1" ht="11.25" hidden="1" x14ac:dyDescent="0.2">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37"/>
      <c r="AU1419" s="12"/>
    </row>
    <row r="1420" spans="1:47" s="21" customFormat="1" ht="11.25" hidden="1" x14ac:dyDescent="0.2">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37"/>
      <c r="AU1420" s="12"/>
    </row>
    <row r="1421" spans="1:47" s="21" customFormat="1" ht="11.25" hidden="1" x14ac:dyDescent="0.2">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37"/>
      <c r="AU1421" s="12"/>
    </row>
    <row r="1422" spans="1:47" s="21" customFormat="1" ht="11.25" hidden="1" x14ac:dyDescent="0.2">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37"/>
      <c r="AU1422" s="12"/>
    </row>
    <row r="1423" spans="1:47" s="21" customFormat="1" ht="11.25" hidden="1" x14ac:dyDescent="0.2">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37"/>
      <c r="AU1423" s="12"/>
    </row>
    <row r="1424" spans="1:47" s="21" customFormat="1" ht="11.25" hidden="1" x14ac:dyDescent="0.2">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37"/>
      <c r="AU1424" s="12"/>
    </row>
    <row r="1425" spans="1:47" s="21" customFormat="1" ht="11.25" hidden="1" x14ac:dyDescent="0.2">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37"/>
      <c r="AU1425" s="12"/>
    </row>
    <row r="1426" spans="1:47" s="21" customFormat="1" ht="11.25" hidden="1" x14ac:dyDescent="0.2">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37"/>
      <c r="AU1426" s="12"/>
    </row>
    <row r="1427" spans="1:47" s="21" customFormat="1" ht="11.25" hidden="1" x14ac:dyDescent="0.2">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37"/>
      <c r="AU1427" s="12"/>
    </row>
    <row r="1428" spans="1:47" s="21" customFormat="1" ht="11.25" hidden="1" x14ac:dyDescent="0.2">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37"/>
      <c r="AU1428" s="12"/>
    </row>
    <row r="1429" spans="1:47" s="21" customFormat="1" ht="11.25" hidden="1" x14ac:dyDescent="0.2">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37"/>
      <c r="AU1429" s="12"/>
    </row>
    <row r="1430" spans="1:47" s="21" customFormat="1" ht="11.25" hidden="1" x14ac:dyDescent="0.2">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37"/>
      <c r="AU1430" s="12"/>
    </row>
    <row r="1431" spans="1:47" s="21" customFormat="1" ht="11.25" hidden="1" x14ac:dyDescent="0.2">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37"/>
      <c r="AU1431" s="12"/>
    </row>
    <row r="1432" spans="1:47" s="21" customFormat="1" ht="11.25" hidden="1" x14ac:dyDescent="0.2">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37"/>
      <c r="AU1432" s="12"/>
    </row>
    <row r="1433" spans="1:47" s="21" customFormat="1" ht="11.25" hidden="1" x14ac:dyDescent="0.2">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37"/>
      <c r="AU1433" s="12"/>
    </row>
    <row r="1434" spans="1:47" s="21" customFormat="1" ht="11.25" hidden="1" x14ac:dyDescent="0.2">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37"/>
      <c r="AU1434" s="12"/>
    </row>
    <row r="1435" spans="1:47" s="21" customFormat="1" ht="11.25" hidden="1" x14ac:dyDescent="0.2">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37"/>
      <c r="AU1435" s="12"/>
    </row>
    <row r="1436" spans="1:47" s="21" customFormat="1" ht="11.25" hidden="1" x14ac:dyDescent="0.2">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37"/>
      <c r="AU1436" s="12"/>
    </row>
    <row r="1437" spans="1:47" s="21" customFormat="1" ht="11.25" hidden="1" x14ac:dyDescent="0.2">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37"/>
      <c r="AU1437" s="12"/>
    </row>
    <row r="1438" spans="1:47" s="21" customFormat="1" ht="11.25" hidden="1" x14ac:dyDescent="0.2">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37"/>
      <c r="AU1438" s="12"/>
    </row>
    <row r="1439" spans="1:47" s="21" customFormat="1" ht="11.25" hidden="1" x14ac:dyDescent="0.2">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37"/>
      <c r="AU1439" s="12"/>
    </row>
    <row r="1440" spans="1:47" s="21" customFormat="1" ht="11.25" hidden="1" x14ac:dyDescent="0.2">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37"/>
      <c r="AU1440" s="12"/>
    </row>
    <row r="1441" spans="1:47" s="21" customFormat="1" ht="11.25" hidden="1" x14ac:dyDescent="0.2">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37"/>
      <c r="AU1441" s="12"/>
    </row>
    <row r="1442" spans="1:47" s="21" customFormat="1" ht="11.25" hidden="1" x14ac:dyDescent="0.2">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37"/>
      <c r="AU1442" s="12"/>
    </row>
    <row r="1443" spans="1:47" s="21" customFormat="1" ht="11.25" hidden="1" x14ac:dyDescent="0.2">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37"/>
      <c r="AU1443" s="12"/>
    </row>
    <row r="1444" spans="1:47" s="21" customFormat="1" ht="11.25" hidden="1" x14ac:dyDescent="0.2">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37"/>
      <c r="AU1444" s="12"/>
    </row>
    <row r="1445" spans="1:47" s="21" customFormat="1" ht="11.25" hidden="1" x14ac:dyDescent="0.2">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37"/>
      <c r="AU1445" s="12"/>
    </row>
    <row r="1446" spans="1:47" s="21" customFormat="1" ht="11.25" hidden="1" x14ac:dyDescent="0.2">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37"/>
      <c r="AU1446" s="12"/>
    </row>
    <row r="1447" spans="1:47" s="21" customFormat="1" ht="11.25" hidden="1" x14ac:dyDescent="0.2">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37"/>
      <c r="AU1447" s="12"/>
    </row>
    <row r="1448" spans="1:47" s="21" customFormat="1" ht="11.25" hidden="1" x14ac:dyDescent="0.2">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37"/>
      <c r="AU1448" s="12"/>
    </row>
    <row r="1449" spans="1:47" s="21" customFormat="1" ht="11.25" hidden="1" x14ac:dyDescent="0.2">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37"/>
      <c r="AU1449" s="12"/>
    </row>
    <row r="1450" spans="1:47" s="21" customFormat="1" ht="11.25" hidden="1" x14ac:dyDescent="0.2">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37"/>
      <c r="AU1450" s="12"/>
    </row>
    <row r="1451" spans="1:47" s="21" customFormat="1" ht="11.25" hidden="1" x14ac:dyDescent="0.2">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37"/>
      <c r="AU1451" s="12"/>
    </row>
    <row r="1452" spans="1:47" s="21" customFormat="1" ht="11.25" hidden="1" x14ac:dyDescent="0.2">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37"/>
      <c r="AU1452" s="12"/>
    </row>
    <row r="1453" spans="1:47" s="21" customFormat="1" ht="11.25" hidden="1" x14ac:dyDescent="0.2">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37"/>
      <c r="AU1453" s="12"/>
    </row>
    <row r="1454" spans="1:47" s="21" customFormat="1" ht="11.25" hidden="1" x14ac:dyDescent="0.2">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37"/>
      <c r="AU1454" s="12"/>
    </row>
    <row r="1455" spans="1:47" s="21" customFormat="1" ht="11.25" hidden="1" x14ac:dyDescent="0.2">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37"/>
      <c r="AU1455" s="12"/>
    </row>
    <row r="1456" spans="1:47" s="21" customFormat="1" ht="11.25" hidden="1" x14ac:dyDescent="0.2">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37"/>
      <c r="AU1456" s="12"/>
    </row>
    <row r="1457" spans="1:47" s="21" customFormat="1" ht="11.25" hidden="1" x14ac:dyDescent="0.2">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37"/>
      <c r="AU1457" s="12"/>
    </row>
    <row r="1458" spans="1:47" s="21" customFormat="1" ht="11.25" hidden="1" x14ac:dyDescent="0.2">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37"/>
      <c r="AU1458" s="12"/>
    </row>
    <row r="1459" spans="1:47" s="21" customFormat="1" ht="11.25" hidden="1" x14ac:dyDescent="0.2">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37"/>
      <c r="AU1459" s="12"/>
    </row>
    <row r="1460" spans="1:47" s="21" customFormat="1" ht="11.25" hidden="1" x14ac:dyDescent="0.2">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37"/>
      <c r="AU1460" s="12"/>
    </row>
    <row r="1461" spans="1:47" s="21" customFormat="1" ht="11.25" hidden="1" x14ac:dyDescent="0.2">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37"/>
      <c r="AU1461" s="12"/>
    </row>
    <row r="1462" spans="1:47" s="21" customFormat="1" ht="11.25" hidden="1" x14ac:dyDescent="0.2">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37"/>
      <c r="AU1462" s="12"/>
    </row>
    <row r="1463" spans="1:47" s="21" customFormat="1" ht="11.25" hidden="1" x14ac:dyDescent="0.2">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37"/>
      <c r="AU1463" s="12"/>
    </row>
    <row r="1464" spans="1:47" s="21" customFormat="1" ht="11.25" hidden="1" x14ac:dyDescent="0.2">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37"/>
      <c r="AU1464" s="12"/>
    </row>
    <row r="1465" spans="1:47" s="21" customFormat="1" ht="11.25" hidden="1" x14ac:dyDescent="0.2">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37"/>
      <c r="AU1465" s="12"/>
    </row>
    <row r="1466" spans="1:47" s="21" customFormat="1" ht="11.25" hidden="1" x14ac:dyDescent="0.2">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37"/>
      <c r="AU1466" s="12"/>
    </row>
    <row r="1467" spans="1:47" s="21" customFormat="1" ht="11.25" hidden="1" x14ac:dyDescent="0.2">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37"/>
      <c r="AU1467" s="12"/>
    </row>
    <row r="1468" spans="1:47" s="21" customFormat="1" ht="11.25" hidden="1" x14ac:dyDescent="0.2">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37"/>
      <c r="AU1468" s="12"/>
    </row>
    <row r="1469" spans="1:47" s="21" customFormat="1" ht="11.25" hidden="1" x14ac:dyDescent="0.2">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37"/>
      <c r="AU1469" s="12"/>
    </row>
    <row r="1470" spans="1:47" s="21" customFormat="1" ht="11.25" hidden="1" x14ac:dyDescent="0.2">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37"/>
      <c r="AU1470" s="12"/>
    </row>
    <row r="1471" spans="1:47" s="21" customFormat="1" ht="11.25" hidden="1" x14ac:dyDescent="0.2">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2"/>
    </row>
    <row r="1472" spans="1:47" s="21" customFormat="1" ht="11.25" hidden="1" x14ac:dyDescent="0.2">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37"/>
      <c r="AU1472" s="12"/>
    </row>
    <row r="1473" spans="1:47" s="21" customFormat="1" ht="11.25" hidden="1" x14ac:dyDescent="0.2">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37"/>
      <c r="AU1473" s="12"/>
    </row>
    <row r="1474" spans="1:47" s="21" customFormat="1" ht="11.25" hidden="1" x14ac:dyDescent="0.2">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37"/>
      <c r="AU1474" s="12"/>
    </row>
    <row r="1475" spans="1:47" s="21" customFormat="1" ht="11.25" hidden="1" x14ac:dyDescent="0.2">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37"/>
      <c r="AU1475" s="12"/>
    </row>
    <row r="1476" spans="1:47" s="21" customFormat="1" ht="11.25" hidden="1" x14ac:dyDescent="0.2">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37"/>
      <c r="AU1476" s="12"/>
    </row>
    <row r="1477" spans="1:47" s="21" customFormat="1" ht="11.25" hidden="1" x14ac:dyDescent="0.2">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37"/>
      <c r="AU1477" s="12"/>
    </row>
    <row r="1478" spans="1:47" s="21" customFormat="1" ht="11.25" hidden="1" x14ac:dyDescent="0.2">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37"/>
      <c r="AU1478" s="12"/>
    </row>
    <row r="1479" spans="1:47" s="21" customFormat="1" ht="11.25" hidden="1" x14ac:dyDescent="0.2">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37"/>
      <c r="AU1479" s="12"/>
    </row>
    <row r="1480" spans="1:47" s="21" customFormat="1" ht="11.25" hidden="1" x14ac:dyDescent="0.2">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37"/>
      <c r="AU1480" s="12"/>
    </row>
    <row r="1481" spans="1:47" s="21" customFormat="1" ht="11.25" hidden="1" x14ac:dyDescent="0.2">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37"/>
      <c r="AU1481" s="12"/>
    </row>
    <row r="1482" spans="1:47" s="21" customFormat="1" ht="11.25" hidden="1" x14ac:dyDescent="0.2">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37"/>
      <c r="AU1482" s="12"/>
    </row>
    <row r="1483" spans="1:47" s="21" customFormat="1" ht="11.25" hidden="1" x14ac:dyDescent="0.2">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37"/>
      <c r="AU1483" s="12"/>
    </row>
    <row r="1484" spans="1:47" s="21" customFormat="1" ht="11.25" hidden="1" x14ac:dyDescent="0.2">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37"/>
      <c r="AU1484" s="12"/>
    </row>
    <row r="1485" spans="1:47" s="21" customFormat="1" ht="11.25" hidden="1" x14ac:dyDescent="0.2">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37"/>
      <c r="AU1485" s="12"/>
    </row>
    <row r="1486" spans="1:47" s="21" customFormat="1" ht="11.25" hidden="1" x14ac:dyDescent="0.2">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37"/>
      <c r="AU1486" s="12"/>
    </row>
    <row r="1487" spans="1:47" s="21" customFormat="1" ht="11.25" hidden="1" x14ac:dyDescent="0.2">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37"/>
      <c r="AU1487" s="12"/>
    </row>
    <row r="1488" spans="1:47" s="21" customFormat="1" ht="11.25" hidden="1" x14ac:dyDescent="0.2">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37"/>
      <c r="AU1488" s="12"/>
    </row>
    <row r="1489" spans="1:47" s="21" customFormat="1" ht="11.25" hidden="1" x14ac:dyDescent="0.2">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37"/>
      <c r="AU1489" s="12"/>
    </row>
    <row r="1490" spans="1:47" s="21" customFormat="1" ht="11.25" hidden="1" x14ac:dyDescent="0.2">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37"/>
      <c r="AU1490" s="12"/>
    </row>
    <row r="1491" spans="1:47" s="21" customFormat="1" ht="11.25" hidden="1" x14ac:dyDescent="0.2">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37"/>
      <c r="AU1491" s="12"/>
    </row>
    <row r="1492" spans="1:47" s="21" customFormat="1" ht="11.25" hidden="1" x14ac:dyDescent="0.2">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37"/>
      <c r="AU1492" s="12"/>
    </row>
    <row r="1493" spans="1:47" s="21" customFormat="1" ht="11.25" hidden="1" x14ac:dyDescent="0.2">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37"/>
      <c r="AU1493" s="12"/>
    </row>
    <row r="1494" spans="1:47" s="21" customFormat="1" ht="11.25" hidden="1" x14ac:dyDescent="0.2">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37"/>
      <c r="AU1494" s="12"/>
    </row>
    <row r="1495" spans="1:47" s="21" customFormat="1" ht="11.25" hidden="1" x14ac:dyDescent="0.2">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37"/>
      <c r="AU1495" s="12"/>
    </row>
    <row r="1496" spans="1:47" s="21" customFormat="1" ht="11.25" hidden="1" x14ac:dyDescent="0.2">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37"/>
      <c r="AU1496" s="12"/>
    </row>
    <row r="1497" spans="1:47" s="21" customFormat="1" ht="11.25" hidden="1" x14ac:dyDescent="0.2">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37"/>
      <c r="AU1497" s="12"/>
    </row>
    <row r="1498" spans="1:47" s="21" customFormat="1" ht="11.25" hidden="1" x14ac:dyDescent="0.2">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37"/>
      <c r="AU1498" s="12"/>
    </row>
    <row r="1499" spans="1:47" s="21" customFormat="1" ht="11.25" hidden="1" x14ac:dyDescent="0.2">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37"/>
      <c r="AU1499" s="12"/>
    </row>
    <row r="1500" spans="1:47" s="21" customFormat="1" ht="11.25" hidden="1" x14ac:dyDescent="0.2">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37"/>
      <c r="AU1500" s="12"/>
    </row>
    <row r="1501" spans="1:47" s="21" customFormat="1" ht="11.25" hidden="1" x14ac:dyDescent="0.2">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37"/>
      <c r="AU1501" s="12"/>
    </row>
    <row r="1502" spans="1:47" s="21" customFormat="1" ht="11.25" hidden="1" x14ac:dyDescent="0.2">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37"/>
      <c r="AU1502" s="12"/>
    </row>
    <row r="1503" spans="1:47" s="21" customFormat="1" ht="11.25" hidden="1" x14ac:dyDescent="0.2">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37"/>
      <c r="AU1503" s="12"/>
    </row>
    <row r="1504" spans="1:47" s="21" customFormat="1" ht="11.25" hidden="1" x14ac:dyDescent="0.2">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37"/>
      <c r="AU1504" s="12"/>
    </row>
    <row r="1505" spans="1:47" s="21" customFormat="1" ht="11.25" hidden="1" x14ac:dyDescent="0.2">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37"/>
      <c r="AU1505" s="12"/>
    </row>
    <row r="1506" spans="1:47" s="21" customFormat="1" ht="11.25" hidden="1" x14ac:dyDescent="0.2">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37"/>
      <c r="AU1506" s="12"/>
    </row>
    <row r="1507" spans="1:47" s="21" customFormat="1" ht="11.25" hidden="1" x14ac:dyDescent="0.2">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37"/>
      <c r="AU1507" s="12"/>
    </row>
    <row r="1508" spans="1:47" s="21" customFormat="1" ht="11.25" hidden="1" x14ac:dyDescent="0.2">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37"/>
      <c r="AU1508" s="12"/>
    </row>
    <row r="1509" spans="1:47" s="21" customFormat="1" ht="11.25" hidden="1" x14ac:dyDescent="0.2">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37"/>
      <c r="AU1509" s="12"/>
    </row>
    <row r="1510" spans="1:47" s="21" customFormat="1" ht="11.25" hidden="1" x14ac:dyDescent="0.2">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37"/>
      <c r="AU1510" s="12"/>
    </row>
    <row r="1511" spans="1:47" s="21" customFormat="1" ht="11.25" hidden="1" x14ac:dyDescent="0.2">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37"/>
      <c r="AU1511" s="12"/>
    </row>
    <row r="1512" spans="1:47" s="21" customFormat="1" ht="11.25" hidden="1" x14ac:dyDescent="0.2">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37"/>
      <c r="AU1512" s="12"/>
    </row>
    <row r="1513" spans="1:47" s="21" customFormat="1" ht="11.25" hidden="1" x14ac:dyDescent="0.2">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37"/>
      <c r="AU1513" s="12"/>
    </row>
    <row r="1514" spans="1:47" s="21" customFormat="1" ht="11.25" hidden="1" x14ac:dyDescent="0.2">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37"/>
      <c r="AU1514" s="12"/>
    </row>
    <row r="1515" spans="1:47" s="21" customFormat="1" ht="11.25" hidden="1" x14ac:dyDescent="0.2">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37"/>
      <c r="AU1515" s="12"/>
    </row>
    <row r="1516" spans="1:47" s="21" customFormat="1" ht="11.25" hidden="1" x14ac:dyDescent="0.2">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37"/>
      <c r="AU1516" s="12"/>
    </row>
    <row r="1517" spans="1:47" s="21" customFormat="1" ht="11.25" hidden="1" x14ac:dyDescent="0.2">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37"/>
      <c r="AU1517" s="12"/>
    </row>
    <row r="1518" spans="1:47" s="21" customFormat="1" ht="11.25" hidden="1" x14ac:dyDescent="0.2">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37"/>
      <c r="AU1518" s="12"/>
    </row>
    <row r="1519" spans="1:47" s="21" customFormat="1" ht="11.25" hidden="1" x14ac:dyDescent="0.2">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37"/>
      <c r="AU1519" s="12"/>
    </row>
    <row r="1520" spans="1:47" s="21" customFormat="1" ht="11.25" hidden="1" x14ac:dyDescent="0.2">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37"/>
      <c r="AU1520" s="12"/>
    </row>
    <row r="1521" spans="1:47" s="21" customFormat="1" ht="11.25" hidden="1" x14ac:dyDescent="0.2">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37"/>
      <c r="AU1521" s="12"/>
    </row>
    <row r="1522" spans="1:47" s="21" customFormat="1" ht="11.25" hidden="1" x14ac:dyDescent="0.2">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37"/>
      <c r="AU1522" s="12"/>
    </row>
    <row r="1523" spans="1:47" s="21" customFormat="1" ht="11.25" hidden="1" x14ac:dyDescent="0.2">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37"/>
      <c r="AU1523" s="12"/>
    </row>
    <row r="1524" spans="1:47" s="21" customFormat="1" ht="11.25" hidden="1" x14ac:dyDescent="0.2">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37"/>
      <c r="AU1524" s="12"/>
    </row>
    <row r="1525" spans="1:47" s="21" customFormat="1" ht="11.25" hidden="1" x14ac:dyDescent="0.2">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37"/>
      <c r="AU1525" s="12"/>
    </row>
    <row r="1526" spans="1:47" s="21" customFormat="1" ht="11.25" hidden="1" x14ac:dyDescent="0.2">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37"/>
      <c r="AU1526" s="12"/>
    </row>
    <row r="1527" spans="1:47" s="21" customFormat="1" ht="11.25" hidden="1" x14ac:dyDescent="0.2">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37"/>
      <c r="AU1527" s="12"/>
    </row>
    <row r="1528" spans="1:47" s="21" customFormat="1" ht="11.25" hidden="1" x14ac:dyDescent="0.2">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37"/>
      <c r="AU1528" s="12"/>
    </row>
    <row r="1529" spans="1:47" s="21" customFormat="1" ht="11.25" hidden="1" x14ac:dyDescent="0.2">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37"/>
      <c r="AU1529" s="12"/>
    </row>
    <row r="1530" spans="1:47" s="21" customFormat="1" ht="11.25" hidden="1" x14ac:dyDescent="0.2">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37"/>
      <c r="AU1530" s="12"/>
    </row>
    <row r="1531" spans="1:47" s="21" customFormat="1" ht="11.25" hidden="1" x14ac:dyDescent="0.2">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37"/>
      <c r="AU1531" s="12"/>
    </row>
    <row r="1532" spans="1:47" s="21" customFormat="1" ht="11.25" hidden="1" x14ac:dyDescent="0.2">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37"/>
      <c r="AU1532" s="12"/>
    </row>
    <row r="1533" spans="1:47" s="21" customFormat="1" ht="11.25" hidden="1" x14ac:dyDescent="0.2">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37"/>
      <c r="AU1533" s="12"/>
    </row>
    <row r="1534" spans="1:47" s="21" customFormat="1" ht="11.25" hidden="1" x14ac:dyDescent="0.2">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37"/>
      <c r="AU1534" s="12"/>
    </row>
    <row r="1535" spans="1:47" s="21" customFormat="1" ht="11.25" hidden="1" x14ac:dyDescent="0.2">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37"/>
      <c r="AU1535" s="12"/>
    </row>
    <row r="1536" spans="1:47" s="21" customFormat="1" ht="11.25" hidden="1" x14ac:dyDescent="0.2">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37"/>
      <c r="AU1536" s="12"/>
    </row>
    <row r="1537" spans="1:47" s="21" customFormat="1" ht="11.25" hidden="1" x14ac:dyDescent="0.2">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37"/>
      <c r="AU1537" s="12"/>
    </row>
    <row r="1538" spans="1:47" s="21" customFormat="1" ht="11.25" hidden="1" x14ac:dyDescent="0.2">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37"/>
      <c r="AU1538" s="12"/>
    </row>
    <row r="1539" spans="1:47" s="21" customFormat="1" ht="11.25" hidden="1" x14ac:dyDescent="0.2">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37"/>
      <c r="AU1539" s="12"/>
    </row>
    <row r="1540" spans="1:47" s="21" customFormat="1" ht="11.25" hidden="1" x14ac:dyDescent="0.2">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37"/>
      <c r="AU1540" s="12"/>
    </row>
    <row r="1541" spans="1:47" s="21" customFormat="1" ht="11.25" hidden="1" x14ac:dyDescent="0.2">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37"/>
      <c r="AU1541" s="12"/>
    </row>
    <row r="1542" spans="1:47" s="21" customFormat="1" ht="11.25" hidden="1" x14ac:dyDescent="0.2">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37"/>
      <c r="AU1542" s="12"/>
    </row>
    <row r="1543" spans="1:47" s="21" customFormat="1" ht="11.25" hidden="1" x14ac:dyDescent="0.2">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37"/>
      <c r="AU1543" s="12"/>
    </row>
    <row r="1544" spans="1:47" s="21" customFormat="1" ht="11.25" hidden="1" x14ac:dyDescent="0.2">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37"/>
      <c r="AU1544" s="12"/>
    </row>
    <row r="1545" spans="1:47" s="21" customFormat="1" ht="11.25" hidden="1" x14ac:dyDescent="0.2">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37"/>
      <c r="AU1545" s="12"/>
    </row>
    <row r="1546" spans="1:47" s="21" customFormat="1" ht="11.25" hidden="1" x14ac:dyDescent="0.2">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37"/>
      <c r="AU1546" s="12"/>
    </row>
    <row r="1547" spans="1:47" s="21" customFormat="1" ht="11.25" hidden="1" x14ac:dyDescent="0.2">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37"/>
      <c r="AU1547" s="12"/>
    </row>
    <row r="1548" spans="1:47" s="21" customFormat="1" ht="11.25" hidden="1" x14ac:dyDescent="0.2">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37"/>
      <c r="AU1548" s="12"/>
    </row>
    <row r="1549" spans="1:47" s="21" customFormat="1" ht="11.25" hidden="1" x14ac:dyDescent="0.2">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37"/>
      <c r="AU1549" s="12"/>
    </row>
    <row r="1550" spans="1:47" s="21" customFormat="1" ht="11.25" hidden="1" x14ac:dyDescent="0.2">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37"/>
      <c r="AU1550" s="12"/>
    </row>
    <row r="1551" spans="1:47" s="21" customFormat="1" ht="11.25" hidden="1" x14ac:dyDescent="0.2">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2"/>
    </row>
    <row r="1552" spans="1:47" s="21" customFormat="1" ht="11.25" hidden="1" x14ac:dyDescent="0.2">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37"/>
      <c r="AU1552" s="12"/>
    </row>
    <row r="1553" spans="1:47" s="21" customFormat="1" ht="11.25" hidden="1" x14ac:dyDescent="0.2">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37"/>
      <c r="AU1553" s="12"/>
    </row>
    <row r="1554" spans="1:47" s="21" customFormat="1" ht="11.25" hidden="1" x14ac:dyDescent="0.2">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37"/>
      <c r="AU1554" s="12"/>
    </row>
    <row r="1555" spans="1:47" s="21" customFormat="1" ht="11.25" hidden="1" x14ac:dyDescent="0.2">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37"/>
      <c r="AU1555" s="12"/>
    </row>
    <row r="1556" spans="1:47" s="21" customFormat="1" ht="11.25" hidden="1" x14ac:dyDescent="0.2">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37"/>
      <c r="AU1556" s="12"/>
    </row>
    <row r="1557" spans="1:47" s="21" customFormat="1" ht="11.25" hidden="1" x14ac:dyDescent="0.2">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37"/>
      <c r="AU1557" s="12"/>
    </row>
    <row r="1558" spans="1:47" s="21" customFormat="1" ht="11.25" hidden="1" x14ac:dyDescent="0.2">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37"/>
      <c r="AU1558" s="12"/>
    </row>
    <row r="1559" spans="1:47" s="21" customFormat="1" ht="11.25" hidden="1" x14ac:dyDescent="0.2">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37"/>
      <c r="AU1559" s="12"/>
    </row>
    <row r="1560" spans="1:47" s="21" customFormat="1" ht="11.25" hidden="1" x14ac:dyDescent="0.2">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37"/>
      <c r="AU1560" s="12"/>
    </row>
    <row r="1561" spans="1:47" s="21" customFormat="1" ht="11.25" hidden="1" x14ac:dyDescent="0.2">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37"/>
      <c r="AU1561" s="12"/>
    </row>
    <row r="1562" spans="1:47" s="21" customFormat="1" ht="11.25" hidden="1" x14ac:dyDescent="0.2">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37"/>
      <c r="AU1562" s="12"/>
    </row>
    <row r="1563" spans="1:47" s="21" customFormat="1" ht="11.25" hidden="1" x14ac:dyDescent="0.2">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37"/>
      <c r="AU1563" s="12"/>
    </row>
    <row r="1564" spans="1:47" s="21" customFormat="1" ht="11.25" hidden="1" x14ac:dyDescent="0.2">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37"/>
      <c r="AU1564" s="12"/>
    </row>
    <row r="1565" spans="1:47" s="21" customFormat="1" ht="11.25" hidden="1" x14ac:dyDescent="0.2">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37"/>
      <c r="AU1565" s="12"/>
    </row>
    <row r="1566" spans="1:47" s="21" customFormat="1" ht="11.25" hidden="1" x14ac:dyDescent="0.2">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37"/>
      <c r="AU1566" s="12"/>
    </row>
    <row r="1567" spans="1:47" s="21" customFormat="1" ht="11.25" hidden="1" x14ac:dyDescent="0.2">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37"/>
      <c r="AU1567" s="12"/>
    </row>
    <row r="1568" spans="1:47" s="21" customFormat="1" ht="11.25" hidden="1" x14ac:dyDescent="0.2">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37"/>
      <c r="AU1568" s="12"/>
    </row>
    <row r="1569" spans="1:47" s="21" customFormat="1" ht="11.25" hidden="1" x14ac:dyDescent="0.2">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37"/>
      <c r="AU1569" s="12"/>
    </row>
    <row r="1570" spans="1:47" s="21" customFormat="1" ht="11.25" hidden="1" x14ac:dyDescent="0.2">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37"/>
      <c r="AU1570" s="12"/>
    </row>
    <row r="1571" spans="1:47" s="21" customFormat="1" ht="11.25" hidden="1" x14ac:dyDescent="0.2">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37"/>
      <c r="AU1571" s="12"/>
    </row>
    <row r="1572" spans="1:47" s="21" customFormat="1" ht="11.25" hidden="1" x14ac:dyDescent="0.2">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37"/>
      <c r="AU1572" s="12"/>
    </row>
    <row r="1573" spans="1:47" s="21" customFormat="1" ht="11.25" hidden="1" x14ac:dyDescent="0.2">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37"/>
      <c r="AU1573" s="12"/>
    </row>
    <row r="1574" spans="1:47" s="21" customFormat="1" ht="11.25" hidden="1" x14ac:dyDescent="0.2">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37"/>
      <c r="AU1574" s="12"/>
    </row>
    <row r="1575" spans="1:47" s="21" customFormat="1" ht="11.25" hidden="1" x14ac:dyDescent="0.2">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37"/>
      <c r="AU1575" s="12"/>
    </row>
    <row r="1576" spans="1:47" s="21" customFormat="1" ht="11.25" hidden="1" x14ac:dyDescent="0.2">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37"/>
      <c r="AU1576" s="12"/>
    </row>
    <row r="1577" spans="1:47" s="21" customFormat="1" ht="11.25" hidden="1" x14ac:dyDescent="0.2">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37"/>
      <c r="AU1577" s="12"/>
    </row>
    <row r="1578" spans="1:47" s="21" customFormat="1" ht="11.25" hidden="1" x14ac:dyDescent="0.2">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37"/>
      <c r="AU1578" s="12"/>
    </row>
    <row r="1579" spans="1:47" s="21" customFormat="1" ht="11.25" hidden="1" x14ac:dyDescent="0.2">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37"/>
      <c r="AU1579" s="12"/>
    </row>
    <row r="1580" spans="1:47" s="21" customFormat="1" ht="11.25" hidden="1" x14ac:dyDescent="0.2">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37"/>
      <c r="AU1580" s="12"/>
    </row>
    <row r="1581" spans="1:47" s="21" customFormat="1" ht="11.25" hidden="1" x14ac:dyDescent="0.2">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37"/>
      <c r="AU1581" s="12"/>
    </row>
    <row r="1582" spans="1:47" s="21" customFormat="1" ht="11.25" hidden="1" x14ac:dyDescent="0.2">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37"/>
      <c r="AU1582" s="12"/>
    </row>
    <row r="1583" spans="1:47" s="21" customFormat="1" ht="11.25" hidden="1" x14ac:dyDescent="0.2">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37"/>
      <c r="AU1583" s="12"/>
    </row>
    <row r="1584" spans="1:47" s="21" customFormat="1" ht="11.25" hidden="1" x14ac:dyDescent="0.2">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37"/>
      <c r="AU1584" s="12"/>
    </row>
    <row r="1585" spans="1:47" s="21" customFormat="1" ht="11.25" hidden="1" x14ac:dyDescent="0.2">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37"/>
      <c r="AU1585" s="12"/>
    </row>
    <row r="1586" spans="1:47" s="21" customFormat="1" ht="11.25" hidden="1" x14ac:dyDescent="0.2">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37"/>
      <c r="AU1586" s="12"/>
    </row>
    <row r="1587" spans="1:47" s="21" customFormat="1" ht="11.25" hidden="1" x14ac:dyDescent="0.2">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37"/>
      <c r="AU1587" s="12"/>
    </row>
    <row r="1588" spans="1:47" s="21" customFormat="1" ht="11.25" hidden="1" x14ac:dyDescent="0.2">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37"/>
      <c r="AU1588" s="12"/>
    </row>
    <row r="1589" spans="1:47" s="21" customFormat="1" ht="11.25" hidden="1" x14ac:dyDescent="0.2">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37"/>
      <c r="AU1589" s="12"/>
    </row>
    <row r="1590" spans="1:47" s="21" customFormat="1" ht="11.25" hidden="1" x14ac:dyDescent="0.2">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37"/>
      <c r="AU1590" s="12"/>
    </row>
    <row r="1591" spans="1:47" s="21" customFormat="1" ht="11.25" hidden="1" x14ac:dyDescent="0.2">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37"/>
      <c r="AU1591" s="12"/>
    </row>
    <row r="1592" spans="1:47" s="21" customFormat="1" ht="11.25" hidden="1" x14ac:dyDescent="0.2">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37"/>
      <c r="AU1592" s="12"/>
    </row>
    <row r="1593" spans="1:47" s="21" customFormat="1" ht="11.25" hidden="1" x14ac:dyDescent="0.2">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37"/>
      <c r="AU1593" s="12"/>
    </row>
    <row r="1594" spans="1:47" s="21" customFormat="1" ht="11.25" hidden="1" x14ac:dyDescent="0.2">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37"/>
      <c r="AU1594" s="12"/>
    </row>
    <row r="1595" spans="1:47" s="21" customFormat="1" ht="11.25" hidden="1" x14ac:dyDescent="0.2">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37"/>
      <c r="AU1595" s="12"/>
    </row>
    <row r="1596" spans="1:47" s="21" customFormat="1" ht="11.25" hidden="1" x14ac:dyDescent="0.2">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37"/>
      <c r="AU1596" s="12"/>
    </row>
    <row r="1597" spans="1:47" s="21" customFormat="1" ht="11.25" hidden="1" x14ac:dyDescent="0.2">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37"/>
      <c r="AU1597" s="12"/>
    </row>
    <row r="1598" spans="1:47" s="21" customFormat="1" ht="11.25" hidden="1" x14ac:dyDescent="0.2">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37"/>
      <c r="AU1598" s="12"/>
    </row>
    <row r="1599" spans="1:47" s="21" customFormat="1" ht="11.25" hidden="1" x14ac:dyDescent="0.2">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37"/>
      <c r="AU1599" s="12"/>
    </row>
    <row r="1600" spans="1:47" s="21" customFormat="1" ht="11.25" hidden="1" x14ac:dyDescent="0.2">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37"/>
      <c r="AU1600" s="12"/>
    </row>
    <row r="1601" spans="1:47" s="21" customFormat="1" ht="11.25" hidden="1" x14ac:dyDescent="0.2">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37"/>
      <c r="AU1601" s="12"/>
    </row>
    <row r="1602" spans="1:47" s="21" customFormat="1" ht="11.25" hidden="1" x14ac:dyDescent="0.2">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37"/>
      <c r="AU1602" s="12"/>
    </row>
    <row r="1603" spans="1:47" s="21" customFormat="1" ht="11.25" hidden="1" x14ac:dyDescent="0.2">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37"/>
      <c r="AU1603" s="12"/>
    </row>
    <row r="1604" spans="1:47" s="21" customFormat="1" ht="11.25" hidden="1" x14ac:dyDescent="0.2">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37"/>
      <c r="AU1604" s="12"/>
    </row>
    <row r="1605" spans="1:47" s="21" customFormat="1" ht="11.25" hidden="1" x14ac:dyDescent="0.2">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37"/>
      <c r="AU1605" s="12"/>
    </row>
    <row r="1606" spans="1:47" s="21" customFormat="1" ht="11.25" hidden="1" x14ac:dyDescent="0.2">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37"/>
      <c r="AU1606" s="12"/>
    </row>
    <row r="1607" spans="1:47" s="21" customFormat="1" ht="11.25" hidden="1" x14ac:dyDescent="0.2">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37"/>
      <c r="AU1607" s="12"/>
    </row>
    <row r="1608" spans="1:47" s="21" customFormat="1" ht="11.25" hidden="1" x14ac:dyDescent="0.2">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37"/>
      <c r="AU1608" s="12"/>
    </row>
    <row r="1609" spans="1:47" s="21" customFormat="1" ht="11.25" hidden="1" x14ac:dyDescent="0.2">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37"/>
      <c r="AU1609" s="12"/>
    </row>
    <row r="1610" spans="1:47" s="21" customFormat="1" ht="11.25" hidden="1" x14ac:dyDescent="0.2">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37"/>
      <c r="AU1610" s="12"/>
    </row>
    <row r="1611" spans="1:47" s="21" customFormat="1" ht="11.25" hidden="1" x14ac:dyDescent="0.2">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37"/>
      <c r="AU1611" s="12"/>
    </row>
    <row r="1612" spans="1:47" s="21" customFormat="1" ht="11.25" hidden="1" x14ac:dyDescent="0.2">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37"/>
      <c r="AU1612" s="12"/>
    </row>
    <row r="1613" spans="1:47" s="21" customFormat="1" ht="11.25" hidden="1" x14ac:dyDescent="0.2">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37"/>
      <c r="AU1613" s="12"/>
    </row>
    <row r="1614" spans="1:47" s="21" customFormat="1" ht="11.25" hidden="1" x14ac:dyDescent="0.2">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37"/>
      <c r="AU1614" s="12"/>
    </row>
    <row r="1615" spans="1:47" s="21" customFormat="1" ht="11.25" hidden="1" x14ac:dyDescent="0.2">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37"/>
      <c r="AU1615" s="12"/>
    </row>
    <row r="1616" spans="1:47" s="21" customFormat="1" ht="11.25" hidden="1" x14ac:dyDescent="0.2">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37"/>
      <c r="AU1616" s="12"/>
    </row>
    <row r="1617" spans="1:47" s="21" customFormat="1" ht="11.25" hidden="1" x14ac:dyDescent="0.2">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37"/>
      <c r="AU1617" s="12"/>
    </row>
    <row r="1618" spans="1:47" s="21" customFormat="1" ht="11.25" hidden="1" x14ac:dyDescent="0.2">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37"/>
      <c r="AU1618" s="12"/>
    </row>
    <row r="1619" spans="1:47" s="21" customFormat="1" ht="11.25" hidden="1" x14ac:dyDescent="0.2">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37"/>
      <c r="AU1619" s="12"/>
    </row>
    <row r="1620" spans="1:47" s="21" customFormat="1" ht="11.25" hidden="1" x14ac:dyDescent="0.2">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37"/>
      <c r="AU1620" s="12"/>
    </row>
    <row r="1621" spans="1:47" s="21" customFormat="1" ht="11.25" hidden="1" x14ac:dyDescent="0.2">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37"/>
      <c r="AU1621" s="12"/>
    </row>
    <row r="1622" spans="1:47" s="21" customFormat="1" ht="11.25" hidden="1" x14ac:dyDescent="0.2">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37"/>
      <c r="AU1622" s="12"/>
    </row>
    <row r="1623" spans="1:47" s="21" customFormat="1" ht="11.25" hidden="1" x14ac:dyDescent="0.2">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37"/>
      <c r="AU1623" s="12"/>
    </row>
    <row r="1624" spans="1:47" s="21" customFormat="1" ht="11.25" hidden="1" x14ac:dyDescent="0.2">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37"/>
      <c r="AU1624" s="12"/>
    </row>
    <row r="1625" spans="1:47" s="21" customFormat="1" ht="11.25" hidden="1" x14ac:dyDescent="0.2">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37"/>
      <c r="AU1625" s="12"/>
    </row>
    <row r="1626" spans="1:47" s="21" customFormat="1" ht="11.25" hidden="1" x14ac:dyDescent="0.2">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37"/>
      <c r="AU1626" s="12"/>
    </row>
    <row r="1627" spans="1:47" s="21" customFormat="1" ht="11.25" hidden="1" x14ac:dyDescent="0.2">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37"/>
      <c r="AU1627" s="12"/>
    </row>
    <row r="1628" spans="1:47" s="21" customFormat="1" ht="11.25" hidden="1" x14ac:dyDescent="0.2">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37"/>
      <c r="AU1628" s="12"/>
    </row>
    <row r="1629" spans="1:47" s="21" customFormat="1" ht="11.25" hidden="1" x14ac:dyDescent="0.2">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37"/>
      <c r="AU1629" s="12"/>
    </row>
    <row r="1630" spans="1:47" s="21" customFormat="1" ht="11.25" hidden="1" x14ac:dyDescent="0.2">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37"/>
      <c r="AU1630" s="12"/>
    </row>
    <row r="1631" spans="1:47" s="21" customFormat="1" ht="11.25" hidden="1" x14ac:dyDescent="0.2">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37"/>
      <c r="AU1631" s="12"/>
    </row>
    <row r="1632" spans="1:47" s="21" customFormat="1" ht="11.25" hidden="1" x14ac:dyDescent="0.2">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37"/>
      <c r="AU1632" s="12"/>
    </row>
    <row r="1633" spans="1:47" s="21" customFormat="1" ht="11.25" hidden="1" x14ac:dyDescent="0.2">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37"/>
      <c r="AU1633" s="12"/>
    </row>
    <row r="1634" spans="1:47" s="21" customFormat="1" ht="11.25" hidden="1" x14ac:dyDescent="0.2">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37"/>
      <c r="AU1634" s="12"/>
    </row>
    <row r="1635" spans="1:47" s="21" customFormat="1" ht="11.25" hidden="1" x14ac:dyDescent="0.2">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37"/>
      <c r="AU1635" s="12"/>
    </row>
    <row r="1636" spans="1:47" s="21" customFormat="1" ht="11.25" hidden="1" x14ac:dyDescent="0.2">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37"/>
      <c r="AU1636" s="12"/>
    </row>
    <row r="1637" spans="1:47" s="21" customFormat="1" ht="11.25" hidden="1" x14ac:dyDescent="0.2">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37"/>
      <c r="AU1637" s="12"/>
    </row>
    <row r="1638" spans="1:47" s="21" customFormat="1" ht="11.25" hidden="1" x14ac:dyDescent="0.2">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2"/>
    </row>
    <row r="1639" spans="1:47" s="21" customFormat="1" ht="11.25" hidden="1" x14ac:dyDescent="0.2">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2"/>
    </row>
    <row r="1640" spans="1:47" s="21" customFormat="1" ht="11.25" hidden="1" x14ac:dyDescent="0.2">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2"/>
    </row>
    <row r="1641" spans="1:47" s="21" customFormat="1" ht="11.25" hidden="1" x14ac:dyDescent="0.2">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37"/>
      <c r="AU1641" s="12"/>
    </row>
    <row r="1642" spans="1:47" s="21" customFormat="1" ht="11.25" hidden="1" x14ac:dyDescent="0.2">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2"/>
    </row>
    <row r="1643" spans="1:47" s="21" customFormat="1" ht="11.25" hidden="1" x14ac:dyDescent="0.2">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37"/>
      <c r="AU1643" s="12"/>
    </row>
    <row r="1644" spans="1:47" s="21" customFormat="1" ht="11.25" hidden="1" x14ac:dyDescent="0.2">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2"/>
    </row>
    <row r="1645" spans="1:47" s="21" customFormat="1" ht="11.25" hidden="1" x14ac:dyDescent="0.2">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37"/>
      <c r="AU1645" s="12"/>
    </row>
    <row r="1646" spans="1:47" s="21" customFormat="1" ht="11.25" hidden="1" x14ac:dyDescent="0.2">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2"/>
    </row>
    <row r="1647" spans="1:47" s="21" customFormat="1" ht="11.25" hidden="1" x14ac:dyDescent="0.2">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37"/>
      <c r="AU1647" s="12"/>
    </row>
    <row r="1648" spans="1:47" s="21" customFormat="1" ht="11.25" hidden="1" x14ac:dyDescent="0.2">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2"/>
    </row>
    <row r="1649" spans="1:47" s="21" customFormat="1" ht="11.25" hidden="1" x14ac:dyDescent="0.2">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37"/>
      <c r="AU1649" s="12"/>
    </row>
    <row r="1650" spans="1:47" s="21" customFormat="1" ht="11.25" hidden="1" x14ac:dyDescent="0.2">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2"/>
    </row>
    <row r="1651" spans="1:47" s="21" customFormat="1" ht="11.25" hidden="1" x14ac:dyDescent="0.2">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37"/>
      <c r="AU1651" s="12"/>
    </row>
    <row r="1652" spans="1:47" s="21" customFormat="1" ht="11.25" hidden="1" x14ac:dyDescent="0.2">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2"/>
    </row>
    <row r="1653" spans="1:47" s="21" customFormat="1" ht="11.25" hidden="1" x14ac:dyDescent="0.2">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37"/>
      <c r="AU1653" s="12"/>
    </row>
    <row r="1654" spans="1:47" s="21" customFormat="1" ht="11.25" hidden="1" x14ac:dyDescent="0.2">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2"/>
    </row>
    <row r="1655" spans="1:47" s="21" customFormat="1" ht="11.25" hidden="1" x14ac:dyDescent="0.2">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37"/>
      <c r="AU1655" s="12"/>
    </row>
    <row r="1656" spans="1:47" s="21" customFormat="1" ht="11.25" hidden="1" x14ac:dyDescent="0.2">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2"/>
    </row>
    <row r="1657" spans="1:47" s="21" customFormat="1" ht="11.25" hidden="1" x14ac:dyDescent="0.2">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37"/>
      <c r="AU1657" s="12"/>
    </row>
    <row r="1658" spans="1:47" s="21" customFormat="1" ht="11.25" hidden="1" x14ac:dyDescent="0.2">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2"/>
    </row>
    <row r="1659" spans="1:47" s="21" customFormat="1" ht="11.25" hidden="1" x14ac:dyDescent="0.2">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37"/>
      <c r="AU1659" s="12"/>
    </row>
    <row r="1660" spans="1:47" s="21" customFormat="1" ht="11.25" hidden="1" x14ac:dyDescent="0.2">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2"/>
    </row>
    <row r="1661" spans="1:47" s="21" customFormat="1" ht="11.25" hidden="1" x14ac:dyDescent="0.2">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37"/>
      <c r="AU1661" s="12"/>
    </row>
    <row r="1662" spans="1:47" s="21" customFormat="1" ht="11.25" hidden="1" x14ac:dyDescent="0.2">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2"/>
    </row>
    <row r="1663" spans="1:47" s="21" customFormat="1" ht="11.25" hidden="1" x14ac:dyDescent="0.2">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37"/>
      <c r="AU1663" s="12"/>
    </row>
    <row r="1664" spans="1:47" s="21" customFormat="1" ht="11.25" hidden="1" x14ac:dyDescent="0.2">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2"/>
    </row>
    <row r="1665" spans="1:47" s="21" customFormat="1" ht="11.25" hidden="1" x14ac:dyDescent="0.2">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37"/>
      <c r="AU1665" s="12"/>
    </row>
    <row r="1666" spans="1:47" s="21" customFormat="1" ht="11.25" hidden="1" x14ac:dyDescent="0.2">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2"/>
    </row>
    <row r="1667" spans="1:47" s="21" customFormat="1" ht="11.25" hidden="1" x14ac:dyDescent="0.2">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37"/>
      <c r="AU1667" s="12"/>
    </row>
    <row r="1668" spans="1:47" s="21" customFormat="1" ht="11.25" hidden="1" x14ac:dyDescent="0.2">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2"/>
    </row>
    <row r="1669" spans="1:47" s="21" customFormat="1" ht="11.25" hidden="1" x14ac:dyDescent="0.2">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37"/>
      <c r="AU1669" s="12"/>
    </row>
    <row r="1670" spans="1:47" s="21" customFormat="1" ht="11.25" hidden="1" x14ac:dyDescent="0.2">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2"/>
    </row>
    <row r="1671" spans="1:47" s="21" customFormat="1" ht="11.25" hidden="1" x14ac:dyDescent="0.2">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37"/>
      <c r="AU1671" s="12"/>
    </row>
    <row r="1672" spans="1:47" s="21" customFormat="1" ht="11.25" hidden="1" x14ac:dyDescent="0.2">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2"/>
    </row>
    <row r="1673" spans="1:47" s="21" customFormat="1" ht="11.25" hidden="1" x14ac:dyDescent="0.2">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2"/>
    </row>
    <row r="1674" spans="1:47" s="21" customFormat="1" ht="11.25" hidden="1" x14ac:dyDescent="0.2">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2"/>
    </row>
    <row r="1675" spans="1:47" s="21" customFormat="1" ht="11.25" hidden="1" x14ac:dyDescent="0.2">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2"/>
    </row>
    <row r="1676" spans="1:47" s="21" customFormat="1" ht="11.25" hidden="1" x14ac:dyDescent="0.2">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2"/>
    </row>
    <row r="1677" spans="1:47" s="21" customFormat="1" ht="11.25" hidden="1" x14ac:dyDescent="0.2">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2"/>
    </row>
    <row r="1678" spans="1:47" s="21" customFormat="1" ht="11.25" hidden="1" x14ac:dyDescent="0.2">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2"/>
    </row>
    <row r="1679" spans="1:47" s="21" customFormat="1" ht="11.25" hidden="1" x14ac:dyDescent="0.2">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37"/>
      <c r="AU1679" s="12"/>
    </row>
    <row r="1680" spans="1:47" s="21" customFormat="1" ht="11.25" hidden="1" x14ac:dyDescent="0.2">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37"/>
      <c r="AU1680" s="12"/>
    </row>
    <row r="1681" spans="1:47" s="21" customFormat="1" ht="11.25" hidden="1" x14ac:dyDescent="0.2">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37"/>
      <c r="AU1681" s="12"/>
    </row>
    <row r="1682" spans="1:47" s="21" customFormat="1" ht="11.25" hidden="1" x14ac:dyDescent="0.2">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37"/>
      <c r="AU1682" s="12"/>
    </row>
    <row r="1683" spans="1:47" s="21" customFormat="1" ht="11.25" hidden="1" x14ac:dyDescent="0.2">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37"/>
      <c r="AU1683" s="12"/>
    </row>
    <row r="1684" spans="1:47" s="21" customFormat="1" ht="11.25" hidden="1" x14ac:dyDescent="0.2">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37"/>
      <c r="AU1684" s="12"/>
    </row>
    <row r="1685" spans="1:47" s="21" customFormat="1" ht="11.25" hidden="1" x14ac:dyDescent="0.2">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37"/>
      <c r="AU1685" s="12"/>
    </row>
    <row r="1686" spans="1:47" s="21" customFormat="1" ht="11.25" hidden="1" x14ac:dyDescent="0.2">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37"/>
      <c r="AU1686" s="12"/>
    </row>
    <row r="1687" spans="1:47" s="21" customFormat="1" ht="11.25" hidden="1" x14ac:dyDescent="0.2">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37"/>
      <c r="AU1687" s="12"/>
    </row>
    <row r="1688" spans="1:47" s="21" customFormat="1" ht="11.25" hidden="1" x14ac:dyDescent="0.2">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37"/>
      <c r="AU1688" s="12"/>
    </row>
    <row r="1689" spans="1:47" s="21" customFormat="1" ht="11.25" hidden="1" x14ac:dyDescent="0.2">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37"/>
      <c r="AU1689" s="12"/>
    </row>
    <row r="1690" spans="1:47" s="21" customFormat="1" ht="11.25" hidden="1" x14ac:dyDescent="0.2">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37"/>
      <c r="AU1690" s="12"/>
    </row>
    <row r="1691" spans="1:47" s="21" customFormat="1" ht="11.25" hidden="1" x14ac:dyDescent="0.2">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37"/>
      <c r="AU1691" s="12"/>
    </row>
    <row r="1692" spans="1:47" s="21" customFormat="1" ht="11.25" hidden="1" x14ac:dyDescent="0.2">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37"/>
      <c r="AU1692" s="12"/>
    </row>
    <row r="1693" spans="1:47" s="21" customFormat="1" ht="11.25" hidden="1" x14ac:dyDescent="0.2">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37"/>
      <c r="AU1693" s="12"/>
    </row>
    <row r="1694" spans="1:47" s="21" customFormat="1" ht="11.25" hidden="1" x14ac:dyDescent="0.2">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37"/>
      <c r="AU1694" s="12"/>
    </row>
    <row r="1695" spans="1:47" s="21" customFormat="1" ht="11.25" hidden="1" x14ac:dyDescent="0.2">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37"/>
      <c r="AU1695" s="12"/>
    </row>
    <row r="1696" spans="1:47" s="21" customFormat="1" ht="11.25" hidden="1" x14ac:dyDescent="0.2">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37"/>
      <c r="AU1696" s="12"/>
    </row>
    <row r="1697" spans="1:47" s="21" customFormat="1" ht="11.25" hidden="1" x14ac:dyDescent="0.2">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37"/>
      <c r="AU1697" s="12"/>
    </row>
    <row r="1698" spans="1:47" s="21" customFormat="1" ht="11.25" hidden="1" x14ac:dyDescent="0.2">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37"/>
      <c r="AU1698" s="12"/>
    </row>
    <row r="1699" spans="1:47" s="21" customFormat="1" ht="11.25" hidden="1" x14ac:dyDescent="0.2">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37"/>
      <c r="AU1699" s="12"/>
    </row>
    <row r="1700" spans="1:47" s="21" customFormat="1" ht="11.25" hidden="1" x14ac:dyDescent="0.2">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37"/>
      <c r="AU1700" s="12"/>
    </row>
    <row r="1701" spans="1:47" s="21" customFormat="1" ht="11.25" hidden="1" x14ac:dyDescent="0.2">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37"/>
      <c r="AU1701" s="12"/>
    </row>
    <row r="1702" spans="1:47" s="21" customFormat="1" ht="11.25" hidden="1" x14ac:dyDescent="0.2">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37"/>
      <c r="AU1702" s="12"/>
    </row>
    <row r="1703" spans="1:47" s="21" customFormat="1" ht="11.25" hidden="1" x14ac:dyDescent="0.2">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37"/>
      <c r="AU1703" s="12"/>
    </row>
    <row r="1704" spans="1:47" s="21" customFormat="1" ht="11.25" hidden="1" x14ac:dyDescent="0.2">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37"/>
      <c r="AU1704" s="12"/>
    </row>
    <row r="1705" spans="1:47" s="21" customFormat="1" ht="11.25" hidden="1" x14ac:dyDescent="0.2">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37"/>
      <c r="AU1705" s="12"/>
    </row>
    <row r="1706" spans="1:47" s="21" customFormat="1" ht="11.25" hidden="1" x14ac:dyDescent="0.2">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37"/>
      <c r="AU1706" s="12"/>
    </row>
    <row r="1707" spans="1:47" s="21" customFormat="1" ht="11.25" hidden="1" x14ac:dyDescent="0.2">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37"/>
      <c r="AU1707" s="12"/>
    </row>
    <row r="1708" spans="1:47" s="21" customFormat="1" ht="11.25" hidden="1" x14ac:dyDescent="0.2">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37"/>
      <c r="AU1708" s="12"/>
    </row>
    <row r="1709" spans="1:47" s="21" customFormat="1" ht="11.25" hidden="1" x14ac:dyDescent="0.2">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37"/>
      <c r="AU1709" s="12"/>
    </row>
    <row r="1710" spans="1:47" s="21" customFormat="1" ht="11.25" hidden="1" x14ac:dyDescent="0.2">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37"/>
      <c r="AU1710" s="12"/>
    </row>
    <row r="1711" spans="1:47" s="21" customFormat="1" ht="11.25" hidden="1" x14ac:dyDescent="0.2">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37"/>
      <c r="AU1711" s="12"/>
    </row>
    <row r="1712" spans="1:47" s="21" customFormat="1" ht="11.25" hidden="1" x14ac:dyDescent="0.2">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37"/>
      <c r="AU1712" s="12"/>
    </row>
    <row r="1713" spans="1:47" s="21" customFormat="1" ht="11.25" hidden="1" x14ac:dyDescent="0.2">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37"/>
      <c r="AU1713" s="12"/>
    </row>
    <row r="1714" spans="1:47" s="21" customFormat="1" ht="11.25" hidden="1" x14ac:dyDescent="0.2">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37"/>
      <c r="AU1714" s="12"/>
    </row>
    <row r="1715" spans="1:47" s="21" customFormat="1" ht="11.25" hidden="1" x14ac:dyDescent="0.2">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37"/>
      <c r="AU1715" s="12"/>
    </row>
    <row r="1716" spans="1:47" s="21" customFormat="1" ht="11.25" hidden="1" x14ac:dyDescent="0.2">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37"/>
      <c r="AU1716" s="12"/>
    </row>
    <row r="1717" spans="1:47" s="21" customFormat="1" ht="11.25" hidden="1" x14ac:dyDescent="0.2">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37"/>
      <c r="AU1717" s="12"/>
    </row>
    <row r="1718" spans="1:47" s="21" customFormat="1" ht="11.25" hidden="1" x14ac:dyDescent="0.2">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37"/>
      <c r="AU1718" s="12"/>
    </row>
    <row r="1719" spans="1:47" s="21" customFormat="1" ht="11.25" hidden="1" x14ac:dyDescent="0.2">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37"/>
      <c r="AU1719" s="12"/>
    </row>
    <row r="1720" spans="1:47" s="21" customFormat="1" ht="11.25" hidden="1" x14ac:dyDescent="0.2">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37"/>
      <c r="AU1720" s="12"/>
    </row>
    <row r="1721" spans="1:47" s="21" customFormat="1" ht="11.25" hidden="1" x14ac:dyDescent="0.2">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37"/>
      <c r="AU1721" s="12"/>
    </row>
    <row r="1722" spans="1:47" s="21" customFormat="1" ht="11.25" hidden="1" x14ac:dyDescent="0.2">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37"/>
      <c r="AU1722" s="12"/>
    </row>
    <row r="1723" spans="1:47" s="21" customFormat="1" ht="11.25" hidden="1" x14ac:dyDescent="0.2">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37"/>
      <c r="AU1723" s="12"/>
    </row>
    <row r="1724" spans="1:47" s="21" customFormat="1" ht="11.25" hidden="1" x14ac:dyDescent="0.2">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37"/>
      <c r="AU1724" s="12"/>
    </row>
    <row r="1725" spans="1:47" s="21" customFormat="1" ht="11.25" hidden="1" x14ac:dyDescent="0.2">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37"/>
      <c r="AU1725" s="12"/>
    </row>
    <row r="1726" spans="1:47" s="21" customFormat="1" ht="11.25" hidden="1" x14ac:dyDescent="0.2">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37"/>
      <c r="AU1726" s="12"/>
    </row>
    <row r="1727" spans="1:47" s="21" customFormat="1" ht="11.25" hidden="1" x14ac:dyDescent="0.2">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37"/>
      <c r="AU1727" s="12"/>
    </row>
    <row r="1728" spans="1:47" s="21" customFormat="1" ht="11.25" hidden="1" x14ac:dyDescent="0.2">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37"/>
      <c r="AU1728" s="12"/>
    </row>
    <row r="1729" spans="1:47" s="21" customFormat="1" ht="11.25" hidden="1" x14ac:dyDescent="0.2">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37"/>
      <c r="AU1729" s="12"/>
    </row>
    <row r="1730" spans="1:47" s="21" customFormat="1" ht="11.25" hidden="1" x14ac:dyDescent="0.2">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37"/>
      <c r="AU1730" s="12"/>
    </row>
    <row r="1731" spans="1:47" s="21" customFormat="1" ht="11.25" hidden="1" x14ac:dyDescent="0.2">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37"/>
      <c r="AU1731" s="12"/>
    </row>
    <row r="1732" spans="1:47" s="21" customFormat="1" ht="11.25" hidden="1" x14ac:dyDescent="0.2">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37"/>
      <c r="AU1732" s="12"/>
    </row>
    <row r="1733" spans="1:47" s="21" customFormat="1" ht="11.25" hidden="1" x14ac:dyDescent="0.2">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37"/>
      <c r="AU1733" s="12"/>
    </row>
    <row r="1734" spans="1:47" s="21" customFormat="1" ht="11.25" hidden="1" x14ac:dyDescent="0.2">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37"/>
      <c r="AU1734" s="12"/>
    </row>
    <row r="1735" spans="1:47" s="21" customFormat="1" ht="11.25" hidden="1" x14ac:dyDescent="0.2">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37"/>
      <c r="AU1735" s="12"/>
    </row>
    <row r="1736" spans="1:47" s="21" customFormat="1" ht="11.25" hidden="1" x14ac:dyDescent="0.2">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37"/>
      <c r="AU1736" s="12"/>
    </row>
    <row r="1737" spans="1:47" s="21" customFormat="1" ht="11.25" hidden="1" x14ac:dyDescent="0.2">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37"/>
      <c r="AU1737" s="12"/>
    </row>
    <row r="1738" spans="1:47" s="21" customFormat="1" ht="11.25" hidden="1" x14ac:dyDescent="0.2">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37"/>
      <c r="AU1738" s="12"/>
    </row>
    <row r="1739" spans="1:47" s="21" customFormat="1" ht="11.25" hidden="1" x14ac:dyDescent="0.2">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37"/>
      <c r="AU1739" s="12"/>
    </row>
    <row r="1740" spans="1:47" s="21" customFormat="1" ht="11.25" hidden="1" x14ac:dyDescent="0.2">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37"/>
      <c r="AU1740" s="12"/>
    </row>
    <row r="1741" spans="1:47" s="21" customFormat="1" ht="11.25" hidden="1" x14ac:dyDescent="0.2">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37"/>
      <c r="AU1741" s="12"/>
    </row>
    <row r="1742" spans="1:47" s="21" customFormat="1" ht="11.25" hidden="1" x14ac:dyDescent="0.2">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37"/>
      <c r="AU1742" s="12"/>
    </row>
    <row r="1743" spans="1:47" s="21" customFormat="1" ht="11.25" hidden="1" x14ac:dyDescent="0.2">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37"/>
      <c r="AU1743" s="12"/>
    </row>
    <row r="1744" spans="1:47" s="21" customFormat="1" ht="11.25" hidden="1" x14ac:dyDescent="0.2">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37"/>
      <c r="AU1744" s="12"/>
    </row>
    <row r="1745" spans="1:47" s="21" customFormat="1" ht="11.25" hidden="1" x14ac:dyDescent="0.2">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37"/>
      <c r="AU1745" s="12"/>
    </row>
    <row r="1746" spans="1:47" s="21" customFormat="1" ht="11.25" hidden="1" x14ac:dyDescent="0.2">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37"/>
      <c r="AU1746" s="12"/>
    </row>
    <row r="1747" spans="1:47" s="21" customFormat="1" ht="11.25" hidden="1" x14ac:dyDescent="0.2">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37"/>
      <c r="AU1747" s="12"/>
    </row>
    <row r="1748" spans="1:47" s="21" customFormat="1" ht="11.25" hidden="1" x14ac:dyDescent="0.2">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37"/>
      <c r="AU1748" s="12"/>
    </row>
    <row r="1749" spans="1:47" s="21" customFormat="1" ht="11.25" hidden="1" x14ac:dyDescent="0.2">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37"/>
      <c r="AU1749" s="12"/>
    </row>
    <row r="1750" spans="1:47" s="21" customFormat="1" ht="11.25" hidden="1" x14ac:dyDescent="0.2">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37"/>
      <c r="AU1750" s="12"/>
    </row>
    <row r="1751" spans="1:47" s="21" customFormat="1" ht="11.25" hidden="1" x14ac:dyDescent="0.2">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37"/>
      <c r="AU1751" s="12"/>
    </row>
    <row r="1752" spans="1:47" s="21" customFormat="1" ht="11.25" hidden="1" x14ac:dyDescent="0.2">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37"/>
      <c r="AU1752" s="12"/>
    </row>
    <row r="1753" spans="1:47" s="21" customFormat="1" ht="11.25" hidden="1" x14ac:dyDescent="0.2">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37"/>
      <c r="AU1753" s="12"/>
    </row>
    <row r="1754" spans="1:47" s="21" customFormat="1" ht="11.25" hidden="1" x14ac:dyDescent="0.2">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37"/>
      <c r="AU1754" s="12"/>
    </row>
    <row r="1755" spans="1:47" s="21" customFormat="1" ht="11.25" hidden="1" x14ac:dyDescent="0.2">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37"/>
      <c r="AU1755" s="12"/>
    </row>
    <row r="1756" spans="1:47" s="21" customFormat="1" ht="11.25" hidden="1" x14ac:dyDescent="0.2">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37"/>
      <c r="AU1756" s="12"/>
    </row>
    <row r="1757" spans="1:47" s="21" customFormat="1" ht="11.25" hidden="1" x14ac:dyDescent="0.2">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37"/>
      <c r="AU1757" s="12"/>
    </row>
    <row r="1758" spans="1:47" s="21" customFormat="1" ht="11.25" hidden="1" x14ac:dyDescent="0.2">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37"/>
      <c r="AU1758" s="12"/>
    </row>
    <row r="1759" spans="1:47" s="21" customFormat="1" ht="11.25" hidden="1" x14ac:dyDescent="0.2">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37"/>
      <c r="AU1759" s="12"/>
    </row>
    <row r="1760" spans="1:47" s="21" customFormat="1" ht="11.25" hidden="1" x14ac:dyDescent="0.2">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37"/>
      <c r="AU1760" s="12"/>
    </row>
    <row r="1761" spans="1:47" s="21" customFormat="1" ht="11.25" hidden="1" x14ac:dyDescent="0.2">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37"/>
      <c r="AU1761" s="12"/>
    </row>
    <row r="1762" spans="1:47" s="21" customFormat="1" ht="11.25" hidden="1" x14ac:dyDescent="0.2">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37"/>
      <c r="AU1762" s="12"/>
    </row>
    <row r="1763" spans="1:47" s="21" customFormat="1" ht="11.25" hidden="1" x14ac:dyDescent="0.2">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37"/>
      <c r="AU1763" s="12"/>
    </row>
    <row r="1764" spans="1:47" s="21" customFormat="1" ht="11.25" hidden="1" x14ac:dyDescent="0.2">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37"/>
      <c r="AU1764" s="12"/>
    </row>
    <row r="1765" spans="1:47" s="21" customFormat="1" ht="11.25" hidden="1" x14ac:dyDescent="0.2">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37"/>
      <c r="AU1765" s="12"/>
    </row>
    <row r="1766" spans="1:47" s="21" customFormat="1" ht="11.25" hidden="1" x14ac:dyDescent="0.2">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37"/>
      <c r="AU1766" s="12"/>
    </row>
    <row r="1767" spans="1:47" s="21" customFormat="1" ht="11.25" hidden="1" x14ac:dyDescent="0.2">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37"/>
      <c r="AU1767" s="12"/>
    </row>
    <row r="1768" spans="1:47" s="21" customFormat="1" ht="11.25" hidden="1" x14ac:dyDescent="0.2">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37"/>
      <c r="AU1768" s="12"/>
    </row>
    <row r="1769" spans="1:47" s="21" customFormat="1" ht="11.25" hidden="1" x14ac:dyDescent="0.2">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37"/>
      <c r="AU1769" s="12"/>
    </row>
    <row r="1770" spans="1:47" s="21" customFormat="1" ht="11.25" hidden="1" x14ac:dyDescent="0.2">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37"/>
      <c r="AU1770" s="12"/>
    </row>
    <row r="1771" spans="1:47" s="21" customFormat="1" ht="11.25" hidden="1" x14ac:dyDescent="0.2">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37"/>
      <c r="AU1771" s="12"/>
    </row>
    <row r="1772" spans="1:47" s="21" customFormat="1" ht="11.25" hidden="1" x14ac:dyDescent="0.2">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37"/>
      <c r="AU1772" s="12"/>
    </row>
    <row r="1773" spans="1:47" s="21" customFormat="1" ht="11.25" hidden="1" x14ac:dyDescent="0.2">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37"/>
      <c r="AU1773" s="12"/>
    </row>
    <row r="1774" spans="1:47" s="21" customFormat="1" ht="11.25" hidden="1" x14ac:dyDescent="0.2">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37"/>
      <c r="AU1774" s="12"/>
    </row>
    <row r="1775" spans="1:47" s="21" customFormat="1" ht="11.25" hidden="1" x14ac:dyDescent="0.2">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37"/>
      <c r="AU1775" s="12"/>
    </row>
    <row r="1776" spans="1:47" s="21" customFormat="1" ht="11.25" hidden="1" x14ac:dyDescent="0.2">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37"/>
      <c r="AU1776" s="12"/>
    </row>
    <row r="1777" spans="1:47" s="21" customFormat="1" ht="11.25" hidden="1" x14ac:dyDescent="0.2">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37"/>
      <c r="AU1777" s="12"/>
    </row>
    <row r="1778" spans="1:47" s="21" customFormat="1" ht="11.25" hidden="1" x14ac:dyDescent="0.2">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37"/>
      <c r="AU1778" s="12"/>
    </row>
    <row r="1779" spans="1:47" s="21" customFormat="1" ht="11.25" hidden="1" x14ac:dyDescent="0.2">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37"/>
      <c r="AU1779" s="12"/>
    </row>
    <row r="1780" spans="1:47" s="21" customFormat="1" ht="11.25" hidden="1" x14ac:dyDescent="0.2">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37"/>
      <c r="AU1780" s="12"/>
    </row>
    <row r="1781" spans="1:47" s="21" customFormat="1" ht="11.25" hidden="1" x14ac:dyDescent="0.2">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37"/>
      <c r="AU1781" s="12"/>
    </row>
    <row r="1782" spans="1:47" s="21" customFormat="1" ht="11.25" hidden="1" x14ac:dyDescent="0.2">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37"/>
      <c r="AU1782" s="12"/>
    </row>
    <row r="1783" spans="1:47" s="21" customFormat="1" ht="11.25" hidden="1" x14ac:dyDescent="0.2">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37"/>
      <c r="AU1783" s="12"/>
    </row>
    <row r="1784" spans="1:47" s="21" customFormat="1" ht="11.25" hidden="1" x14ac:dyDescent="0.2">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37"/>
      <c r="AU1784" s="12"/>
    </row>
    <row r="1785" spans="1:47" s="21" customFormat="1" ht="11.25" hidden="1" x14ac:dyDescent="0.2">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37"/>
      <c r="AU1785" s="12"/>
    </row>
    <row r="1786" spans="1:47" s="21" customFormat="1" ht="11.25" hidden="1" x14ac:dyDescent="0.2">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37"/>
      <c r="AU1786" s="12"/>
    </row>
    <row r="1787" spans="1:47" s="21" customFormat="1" ht="11.25" hidden="1" x14ac:dyDescent="0.2">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37"/>
      <c r="AU1787" s="12"/>
    </row>
    <row r="1788" spans="1:47" s="21" customFormat="1" ht="11.25" hidden="1" x14ac:dyDescent="0.2">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37"/>
      <c r="AU1788" s="12"/>
    </row>
    <row r="1789" spans="1:47" s="21" customFormat="1" ht="11.25" hidden="1" x14ac:dyDescent="0.2">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37"/>
      <c r="AU1789" s="12"/>
    </row>
    <row r="1790" spans="1:47" s="21" customFormat="1" ht="11.25" hidden="1" x14ac:dyDescent="0.2">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37"/>
      <c r="AU1790" s="12"/>
    </row>
    <row r="1791" spans="1:47" s="21" customFormat="1" ht="11.25" hidden="1" x14ac:dyDescent="0.2">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37"/>
      <c r="AU1791" s="12"/>
    </row>
    <row r="1792" spans="1:47" s="21" customFormat="1" ht="11.25" hidden="1" x14ac:dyDescent="0.2">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37"/>
      <c r="AU1792" s="12"/>
    </row>
    <row r="1793" spans="1:47" s="21" customFormat="1" ht="11.25" hidden="1" x14ac:dyDescent="0.2">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37"/>
      <c r="AU1793" s="12"/>
    </row>
    <row r="1794" spans="1:47" s="21" customFormat="1" ht="11.25" hidden="1" x14ac:dyDescent="0.2">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37"/>
      <c r="AU1794" s="12"/>
    </row>
    <row r="1795" spans="1:47" s="21" customFormat="1" ht="11.25" hidden="1" x14ac:dyDescent="0.2">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37"/>
      <c r="AU1795" s="12"/>
    </row>
    <row r="1796" spans="1:47" s="21" customFormat="1" ht="11.25" hidden="1" x14ac:dyDescent="0.2">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37"/>
      <c r="AU1796" s="12"/>
    </row>
    <row r="1797" spans="1:47" s="21" customFormat="1" ht="11.25" hidden="1" x14ac:dyDescent="0.2">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37"/>
      <c r="AU1797" s="12"/>
    </row>
    <row r="1798" spans="1:47" s="21" customFormat="1" ht="11.25" hidden="1" x14ac:dyDescent="0.2">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37"/>
      <c r="AU1798" s="12"/>
    </row>
    <row r="1799" spans="1:47" s="21" customFormat="1" ht="11.25" hidden="1" x14ac:dyDescent="0.2">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37"/>
      <c r="AU1799" s="12"/>
    </row>
    <row r="1800" spans="1:47" s="21" customFormat="1" ht="11.25" hidden="1" x14ac:dyDescent="0.2">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37"/>
      <c r="AU1800" s="12"/>
    </row>
    <row r="1801" spans="1:47" s="21" customFormat="1" ht="11.25" hidden="1" x14ac:dyDescent="0.2">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37"/>
      <c r="AU1801" s="12"/>
    </row>
    <row r="1802" spans="1:47" s="21" customFormat="1" ht="11.25" hidden="1" x14ac:dyDescent="0.2">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37"/>
      <c r="AU1802" s="12"/>
    </row>
    <row r="1803" spans="1:47" s="21" customFormat="1" ht="11.25" hidden="1" x14ac:dyDescent="0.2">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37"/>
      <c r="AU1803" s="12"/>
    </row>
    <row r="1804" spans="1:47" s="21" customFormat="1" ht="11.25" hidden="1" x14ac:dyDescent="0.2">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37"/>
      <c r="AU1804" s="12"/>
    </row>
    <row r="1805" spans="1:47" s="21" customFormat="1" ht="11.25" hidden="1" x14ac:dyDescent="0.2">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37"/>
      <c r="AU1805" s="12"/>
    </row>
    <row r="1806" spans="1:47" s="21" customFormat="1" ht="11.25" hidden="1" x14ac:dyDescent="0.2">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37"/>
      <c r="AU1806" s="12"/>
    </row>
    <row r="1807" spans="1:47" s="21" customFormat="1" ht="11.25" hidden="1" x14ac:dyDescent="0.2">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37"/>
      <c r="AU1807" s="12"/>
    </row>
    <row r="1808" spans="1:47" s="21" customFormat="1" ht="11.25" hidden="1" x14ac:dyDescent="0.2">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37"/>
      <c r="AU1808" s="12"/>
    </row>
    <row r="1809" spans="1:47" s="21" customFormat="1" ht="11.25" hidden="1" x14ac:dyDescent="0.2">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37"/>
      <c r="AU1809" s="12"/>
    </row>
    <row r="1810" spans="1:47" s="21" customFormat="1" ht="11.25" hidden="1" x14ac:dyDescent="0.2">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37"/>
      <c r="AU1810" s="12"/>
    </row>
    <row r="1811" spans="1:47" s="21" customFormat="1" ht="11.25" hidden="1" x14ac:dyDescent="0.2">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37"/>
      <c r="AU1811" s="12"/>
    </row>
    <row r="1812" spans="1:47" s="21" customFormat="1" ht="11.25" hidden="1" x14ac:dyDescent="0.2">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37"/>
      <c r="AU1812" s="12"/>
    </row>
    <row r="1813" spans="1:47" s="21" customFormat="1" ht="11.25" hidden="1" x14ac:dyDescent="0.2">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37"/>
      <c r="AU1813" s="12"/>
    </row>
    <row r="1814" spans="1:47" s="21" customFormat="1" ht="11.25" hidden="1" x14ac:dyDescent="0.2">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37"/>
      <c r="AU1814" s="12"/>
    </row>
    <row r="1815" spans="1:47" s="21" customFormat="1" ht="11.25" hidden="1" x14ac:dyDescent="0.2">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37"/>
      <c r="AU1815" s="12"/>
    </row>
    <row r="1816" spans="1:47" s="21" customFormat="1" ht="11.25" hidden="1" x14ac:dyDescent="0.2">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37"/>
      <c r="AU1816" s="12"/>
    </row>
    <row r="1817" spans="1:47" s="21" customFormat="1" ht="11.25" hidden="1" x14ac:dyDescent="0.2">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37"/>
      <c r="AU1817" s="12"/>
    </row>
    <row r="1818" spans="1:47" s="21" customFormat="1" ht="11.25" hidden="1" x14ac:dyDescent="0.2">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37"/>
      <c r="AU1818" s="12"/>
    </row>
    <row r="1819" spans="1:47" s="21" customFormat="1" ht="11.25" hidden="1" x14ac:dyDescent="0.2">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37"/>
      <c r="AU1819" s="12"/>
    </row>
    <row r="1820" spans="1:47" s="21" customFormat="1" ht="11.25" hidden="1" x14ac:dyDescent="0.2">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37"/>
      <c r="AU1820" s="12"/>
    </row>
    <row r="1821" spans="1:47" s="21" customFormat="1" ht="11.25" hidden="1" x14ac:dyDescent="0.2">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37"/>
      <c r="AU1821" s="12"/>
    </row>
    <row r="1822" spans="1:47" s="21" customFormat="1" ht="11.25" hidden="1" x14ac:dyDescent="0.2">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37"/>
      <c r="AU1822" s="12"/>
    </row>
    <row r="1823" spans="1:47" s="21" customFormat="1" ht="11.25" hidden="1" x14ac:dyDescent="0.2">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37"/>
      <c r="AU1823" s="12"/>
    </row>
    <row r="1824" spans="1:47" s="21" customFormat="1" ht="11.25" hidden="1" x14ac:dyDescent="0.2">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37"/>
      <c r="AU1824" s="12"/>
    </row>
    <row r="1825" spans="1:47" s="21" customFormat="1" ht="11.25" hidden="1" x14ac:dyDescent="0.2">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37"/>
      <c r="AU1825" s="12"/>
    </row>
    <row r="1826" spans="1:47" s="21" customFormat="1" ht="11.25" hidden="1" x14ac:dyDescent="0.2">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37"/>
      <c r="AU1826" s="12"/>
    </row>
    <row r="1827" spans="1:47" s="21" customFormat="1" ht="11.25" hidden="1" x14ac:dyDescent="0.2">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37"/>
      <c r="AU1827" s="12"/>
    </row>
    <row r="1828" spans="1:47" s="21" customFormat="1" ht="11.25" hidden="1" x14ac:dyDescent="0.2">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37"/>
      <c r="AU1828" s="12"/>
    </row>
    <row r="1829" spans="1:47" s="21" customFormat="1" ht="11.25" hidden="1" x14ac:dyDescent="0.2">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37"/>
      <c r="AU1829" s="12"/>
    </row>
    <row r="1830" spans="1:47" s="21" customFormat="1" ht="11.25" hidden="1" x14ac:dyDescent="0.2">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37"/>
      <c r="AU1830" s="12"/>
    </row>
    <row r="1831" spans="1:47" s="21" customFormat="1" ht="11.25" hidden="1" x14ac:dyDescent="0.2">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37"/>
      <c r="AU1831" s="12"/>
    </row>
    <row r="1832" spans="1:47" s="21" customFormat="1" ht="11.25" hidden="1" x14ac:dyDescent="0.2">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37"/>
      <c r="AU1832" s="12"/>
    </row>
    <row r="1833" spans="1:47" s="21" customFormat="1" ht="11.25" hidden="1" x14ac:dyDescent="0.2">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37"/>
      <c r="AU1833" s="12"/>
    </row>
    <row r="1834" spans="1:47" s="21" customFormat="1" ht="11.25" hidden="1" x14ac:dyDescent="0.2">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37"/>
      <c r="AU1834" s="12"/>
    </row>
    <row r="1835" spans="1:47" s="21" customFormat="1" ht="11.25" hidden="1" x14ac:dyDescent="0.2">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37"/>
      <c r="AU1835" s="12"/>
    </row>
    <row r="1836" spans="1:47" s="21" customFormat="1" ht="11.25" hidden="1" x14ac:dyDescent="0.2">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37"/>
      <c r="AU1836" s="12"/>
    </row>
    <row r="1837" spans="1:47" s="21" customFormat="1" ht="11.25" hidden="1" x14ac:dyDescent="0.2">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37"/>
      <c r="AU1837" s="12"/>
    </row>
    <row r="1838" spans="1:47" s="21" customFormat="1" ht="11.25" hidden="1" x14ac:dyDescent="0.2">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37"/>
      <c r="AU1838" s="12"/>
    </row>
    <row r="1839" spans="1:47" s="21" customFormat="1" ht="11.25" hidden="1" x14ac:dyDescent="0.2">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37"/>
      <c r="AU1839" s="12"/>
    </row>
    <row r="1840" spans="1:47" s="21" customFormat="1" ht="11.25" hidden="1" x14ac:dyDescent="0.2">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37"/>
      <c r="AU1840" s="12"/>
    </row>
    <row r="1841" spans="1:47" s="21" customFormat="1" ht="11.25" hidden="1" x14ac:dyDescent="0.2">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37"/>
      <c r="AU1841" s="12"/>
    </row>
    <row r="1842" spans="1:47" s="21" customFormat="1" ht="11.25" hidden="1" x14ac:dyDescent="0.2">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37"/>
      <c r="AU1842" s="12"/>
    </row>
    <row r="1843" spans="1:47" s="21" customFormat="1" ht="11.25" hidden="1" x14ac:dyDescent="0.2">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37"/>
      <c r="AU1843" s="12"/>
    </row>
    <row r="1844" spans="1:47" s="21" customFormat="1" ht="11.25" hidden="1" x14ac:dyDescent="0.2">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37"/>
      <c r="AU1844" s="12"/>
    </row>
    <row r="1845" spans="1:47" s="21" customFormat="1" ht="11.25" hidden="1" x14ac:dyDescent="0.2">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37"/>
      <c r="AU1845" s="12"/>
    </row>
    <row r="1846" spans="1:47" s="21" customFormat="1" ht="11.25" hidden="1" x14ac:dyDescent="0.2">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37"/>
      <c r="AU1846" s="12"/>
    </row>
    <row r="1847" spans="1:47" s="21" customFormat="1" ht="11.25" hidden="1" x14ac:dyDescent="0.2">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37"/>
      <c r="AU1847" s="12"/>
    </row>
    <row r="1848" spans="1:47" s="21" customFormat="1" ht="11.25" hidden="1" x14ac:dyDescent="0.2">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37"/>
      <c r="AU1848" s="12"/>
    </row>
    <row r="1849" spans="1:47" s="21" customFormat="1" ht="11.25" hidden="1" x14ac:dyDescent="0.2">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37"/>
      <c r="AU1849" s="12"/>
    </row>
    <row r="1850" spans="1:47" s="21" customFormat="1" ht="11.25" hidden="1" x14ac:dyDescent="0.2">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37"/>
      <c r="AU1850" s="12"/>
    </row>
    <row r="1851" spans="1:47" s="21" customFormat="1" ht="11.25" hidden="1" x14ac:dyDescent="0.2">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37"/>
      <c r="AU1851" s="12"/>
    </row>
    <row r="1852" spans="1:47" s="21" customFormat="1" ht="11.25" hidden="1" x14ac:dyDescent="0.2">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37"/>
      <c r="AU1852" s="12"/>
    </row>
    <row r="1853" spans="1:47" s="21" customFormat="1" ht="11.25" hidden="1" x14ac:dyDescent="0.2">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37"/>
      <c r="AU1853" s="12"/>
    </row>
    <row r="1854" spans="1:47" s="21" customFormat="1" ht="11.25" hidden="1" x14ac:dyDescent="0.2">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37"/>
      <c r="AU1854" s="12"/>
    </row>
    <row r="1855" spans="1:47" s="21" customFormat="1" ht="11.25" hidden="1" x14ac:dyDescent="0.2">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37"/>
      <c r="AU1855" s="12"/>
    </row>
    <row r="1856" spans="1:47" s="21" customFormat="1" ht="11.25" hidden="1" x14ac:dyDescent="0.2">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37"/>
      <c r="AU1856" s="12"/>
    </row>
    <row r="1857" spans="1:47" s="21" customFormat="1" ht="11.25" hidden="1" x14ac:dyDescent="0.2">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37"/>
      <c r="AU1857" s="12"/>
    </row>
    <row r="1858" spans="1:47" s="21" customFormat="1" ht="11.25" hidden="1" x14ac:dyDescent="0.2">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37"/>
      <c r="AU1858" s="12"/>
    </row>
    <row r="1859" spans="1:47" s="21" customFormat="1" ht="11.25" hidden="1" x14ac:dyDescent="0.2">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37"/>
      <c r="AU1859" s="12"/>
    </row>
    <row r="1860" spans="1:47" s="21" customFormat="1" ht="11.25" hidden="1" x14ac:dyDescent="0.2">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37"/>
      <c r="AU1860" s="12"/>
    </row>
    <row r="1861" spans="1:47" s="21" customFormat="1" ht="11.25" hidden="1" x14ac:dyDescent="0.2">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37"/>
      <c r="AU1861" s="12"/>
    </row>
    <row r="1862" spans="1:47" s="21" customFormat="1" ht="11.25" hidden="1" x14ac:dyDescent="0.2">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37"/>
      <c r="AU1862" s="12"/>
    </row>
    <row r="1863" spans="1:47" s="21" customFormat="1" ht="11.25" hidden="1" x14ac:dyDescent="0.2">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37"/>
      <c r="AU1863" s="12"/>
    </row>
    <row r="1864" spans="1:47" s="21" customFormat="1" ht="11.25" hidden="1" x14ac:dyDescent="0.2">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37"/>
      <c r="AU1864" s="12"/>
    </row>
    <row r="1865" spans="1:47" s="21" customFormat="1" ht="11.25" hidden="1" x14ac:dyDescent="0.2">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37"/>
      <c r="AU1865" s="12"/>
    </row>
    <row r="1866" spans="1:47" s="21" customFormat="1" ht="11.25" hidden="1" x14ac:dyDescent="0.2">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37"/>
      <c r="AU1866" s="12"/>
    </row>
    <row r="1867" spans="1:47" s="21" customFormat="1" ht="11.25" hidden="1" x14ac:dyDescent="0.2">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37"/>
      <c r="AU1867" s="12"/>
    </row>
    <row r="1868" spans="1:47" s="21" customFormat="1" ht="11.25" hidden="1" x14ac:dyDescent="0.2">
      <c r="A1868" s="17"/>
      <c r="B1868" s="18"/>
      <c r="C1868" s="19"/>
      <c r="D1868" s="19"/>
      <c r="E1868" s="20"/>
      <c r="F1868" s="137"/>
      <c r="G1868" s="137"/>
      <c r="H1868" s="137"/>
      <c r="I1868" s="137"/>
      <c r="J1868" s="137"/>
      <c r="K1868" s="137"/>
      <c r="L1868" s="137"/>
      <c r="M1868" s="137"/>
      <c r="N1868" s="137"/>
      <c r="O1868" s="137"/>
      <c r="P1868" s="137"/>
      <c r="Q1868" s="137"/>
      <c r="R1868" s="137"/>
      <c r="S1868" s="137"/>
      <c r="T1868" s="137"/>
      <c r="U1868" s="137"/>
      <c r="V1868" s="137"/>
      <c r="W1868" s="137"/>
      <c r="X1868" s="137"/>
      <c r="Y1868" s="137"/>
      <c r="Z1868" s="137"/>
      <c r="AA1868" s="137"/>
      <c r="AB1868" s="137"/>
      <c r="AC1868" s="137"/>
      <c r="AD1868" s="137"/>
      <c r="AE1868" s="137"/>
      <c r="AF1868" s="137"/>
      <c r="AG1868" s="137"/>
      <c r="AH1868" s="137"/>
      <c r="AI1868" s="137"/>
      <c r="AJ1868" s="137"/>
      <c r="AK1868" s="137"/>
      <c r="AL1868" s="137"/>
      <c r="AM1868" s="137"/>
      <c r="AN1868" s="137"/>
      <c r="AO1868" s="137"/>
      <c r="AP1868" s="137"/>
      <c r="AQ1868" s="137"/>
      <c r="AR1868" s="137"/>
      <c r="AS1868" s="137"/>
      <c r="AT1868" s="137"/>
      <c r="AU1868" s="12"/>
    </row>
    <row r="1869" spans="1:47" s="21" customFormat="1" ht="11.25" hidden="1" x14ac:dyDescent="0.2">
      <c r="A1869" s="17"/>
      <c r="B1869" s="18"/>
      <c r="C1869" s="19"/>
      <c r="D1869" s="19"/>
      <c r="E1869" s="20"/>
      <c r="F1869" s="137"/>
      <c r="G1869" s="137"/>
      <c r="H1869" s="137"/>
      <c r="I1869" s="137"/>
      <c r="J1869" s="137"/>
      <c r="K1869" s="137"/>
      <c r="L1869" s="137"/>
      <c r="M1869" s="137"/>
      <c r="N1869" s="137"/>
      <c r="O1869" s="137"/>
      <c r="P1869" s="137"/>
      <c r="Q1869" s="137"/>
      <c r="R1869" s="137"/>
      <c r="S1869" s="137"/>
      <c r="T1869" s="137"/>
      <c r="U1869" s="137"/>
      <c r="V1869" s="137"/>
      <c r="W1869" s="137"/>
      <c r="X1869" s="137"/>
      <c r="Y1869" s="137"/>
      <c r="Z1869" s="137"/>
      <c r="AA1869" s="137"/>
      <c r="AB1869" s="137"/>
      <c r="AC1869" s="137"/>
      <c r="AD1869" s="137"/>
      <c r="AE1869" s="137"/>
      <c r="AF1869" s="137"/>
      <c r="AG1869" s="137"/>
      <c r="AH1869" s="137"/>
      <c r="AI1869" s="137"/>
      <c r="AJ1869" s="137"/>
      <c r="AK1869" s="137"/>
      <c r="AL1869" s="137"/>
      <c r="AM1869" s="137"/>
      <c r="AN1869" s="137"/>
      <c r="AO1869" s="137"/>
      <c r="AP1869" s="137"/>
      <c r="AQ1869" s="137"/>
      <c r="AR1869" s="137"/>
      <c r="AS1869" s="137"/>
      <c r="AT1869" s="137"/>
      <c r="AU1869" s="12"/>
    </row>
  </sheetData>
  <sheetProtection algorithmName="SHA-512" hashValue="Jjv4dALc9s3bCRVmUHhge47lSd1+ZPu/R4qt0EQlf/Uo1gsH/S+nPgG+W1+KRTSK4wnL2nprKSRjM+WZgNLhIQ==" saltValue="JOcni5AVannZ8Tb9PiBydg==" spinCount="100000" sheet="1" objects="1" scenarios="1"/>
  <mergeCells count="9">
    <mergeCell ref="E47:AM47"/>
    <mergeCell ref="E40:AT40"/>
    <mergeCell ref="E46:AT46"/>
    <mergeCell ref="E4:AT4"/>
    <mergeCell ref="E13:AT13"/>
    <mergeCell ref="E23:AT23"/>
    <mergeCell ref="E27:AT27"/>
    <mergeCell ref="E35:AT35"/>
    <mergeCell ref="E16:AT16"/>
  </mergeCells>
  <pageMargins left="0.7" right="0.7" top="0.75" bottom="0.75" header="0.3" footer="0.3"/>
  <pageSetup orientation="portrait" horizontalDpi="1200" verticalDpi="1200" r:id="rId1"/>
  <ignoredErrors>
    <ignoredError sqref="AT13 AT23 AT27 AT35 F28:AG28 F30:AG33 F29:AF29 F34:AF34 F36:AR39 E35:AR35 F24:AR26 E27:AR27 F17:AR22 E23:AR23 F5:AR12 E13:AR16 AT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8" customWidth="1"/>
    <col min="2" max="26" width="10.7109375" style="178" customWidth="1"/>
    <col min="27" max="27" width="6.7109375" style="178" customWidth="1"/>
    <col min="28" max="28" width="5.140625" style="178" customWidth="1"/>
    <col min="29" max="29" width="4.140625" style="178" customWidth="1"/>
    <col min="30" max="128" width="0" style="180" hidden="1" customWidth="1"/>
    <col min="129" max="16384" width="10.7109375" style="178" hidden="1"/>
  </cols>
  <sheetData>
    <row r="1" spans="1:128" ht="33.75" x14ac:dyDescent="0.5">
      <c r="A1" s="298" t="str">
        <f ca="1">TEXT(TODAY()-30,"MMMM yyyy")</f>
        <v>February 2021</v>
      </c>
      <c r="B1" s="298"/>
      <c r="C1" s="298"/>
      <c r="D1" s="298"/>
      <c r="E1" s="298"/>
      <c r="S1" s="179" t="str">
        <f>Table!AT2</f>
        <v>Updated by Corporate Economics on March 17, 2021</v>
      </c>
    </row>
    <row r="2" spans="1:128" ht="61.5" x14ac:dyDescent="0.9">
      <c r="A2" s="181" t="s">
        <v>0</v>
      </c>
    </row>
    <row r="3" spans="1:128" s="184" customFormat="1" ht="36" x14ac:dyDescent="0.55000000000000004">
      <c r="A3" s="182" t="s">
        <v>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4" customFormat="1" ht="36" x14ac:dyDescent="0.55000000000000004">
      <c r="A68" s="182" t="s">
        <v>19</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4" customFormat="1" ht="36" x14ac:dyDescent="0.55000000000000004">
      <c r="A112" s="182" t="s">
        <v>24</v>
      </c>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4" customFormat="1" ht="36" x14ac:dyDescent="0.55000000000000004">
      <c r="A157" s="182" t="s">
        <v>36</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4" customFormat="1" ht="36" x14ac:dyDescent="0.55000000000000004">
      <c r="A200" s="182" t="s">
        <v>42</v>
      </c>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4" customFormat="1" ht="36" x14ac:dyDescent="0.55000000000000004">
      <c r="A262" s="182" t="s">
        <v>60</v>
      </c>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4" customFormat="1" ht="21" x14ac:dyDescent="0.35">
      <c r="A330" s="185" t="s">
        <v>223</v>
      </c>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row>
    <row r="331" spans="1:128" s="184" customFormat="1" ht="21" x14ac:dyDescent="0.35">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66</v>
      </c>
    </row>
    <row r="2" spans="1:1233" s="27" customFormat="1" ht="24.95" customHeight="1" x14ac:dyDescent="0.25">
      <c r="A2" s="25"/>
      <c r="B2" s="26" t="s">
        <v>67</v>
      </c>
      <c r="D2" s="28"/>
      <c r="E2" s="29"/>
      <c r="F2" s="29"/>
    </row>
    <row r="3" spans="1:1233" s="31" customFormat="1" x14ac:dyDescent="0.2">
      <c r="A3" s="30" t="s">
        <v>75</v>
      </c>
      <c r="E3" s="32"/>
    </row>
    <row r="4" spans="1:1233" s="31" customFormat="1" ht="11.25" x14ac:dyDescent="0.15">
      <c r="A4" s="30" t="s">
        <v>68</v>
      </c>
      <c r="B4" s="33" t="s">
        <v>76</v>
      </c>
    </row>
    <row r="5" spans="1:1233" s="31" customFormat="1" ht="11.25" x14ac:dyDescent="0.15">
      <c r="A5" s="30" t="s">
        <v>69</v>
      </c>
      <c r="B5" s="33" t="s">
        <v>152</v>
      </c>
    </row>
    <row r="6" spans="1:1233" s="31" customFormat="1" ht="11.25" x14ac:dyDescent="0.15">
      <c r="A6" s="30" t="s">
        <v>92</v>
      </c>
      <c r="B6" s="33" t="s">
        <v>93</v>
      </c>
      <c r="G6" s="34"/>
    </row>
    <row r="7" spans="1:1233" s="36" customFormat="1" ht="18" x14ac:dyDescent="0.15">
      <c r="A7" s="35" t="s">
        <v>70</v>
      </c>
      <c r="B7" s="36" t="s">
        <v>94</v>
      </c>
      <c r="C7" s="36" t="s">
        <v>95</v>
      </c>
      <c r="D7" s="36" t="s">
        <v>77</v>
      </c>
      <c r="E7" s="36" t="s">
        <v>78</v>
      </c>
      <c r="F7" s="36" t="s">
        <v>79</v>
      </c>
      <c r="G7" s="36" t="s">
        <v>80</v>
      </c>
      <c r="H7" s="36" t="s">
        <v>81</v>
      </c>
      <c r="I7" s="36" t="s">
        <v>82</v>
      </c>
      <c r="J7" s="36" t="s">
        <v>83</v>
      </c>
      <c r="K7" s="36" t="s">
        <v>96</v>
      </c>
      <c r="L7" s="36" t="s">
        <v>97</v>
      </c>
      <c r="M7" s="36" t="s">
        <v>98</v>
      </c>
      <c r="N7" s="36" t="s">
        <v>99</v>
      </c>
      <c r="O7" s="36" t="s">
        <v>100</v>
      </c>
      <c r="P7" s="36" t="s">
        <v>101</v>
      </c>
      <c r="Q7" s="36" t="s">
        <v>102</v>
      </c>
      <c r="R7" s="36" t="s">
        <v>103</v>
      </c>
      <c r="S7" s="36" t="s">
        <v>104</v>
      </c>
      <c r="T7" s="36" t="s">
        <v>105</v>
      </c>
      <c r="U7" s="36" t="s">
        <v>106</v>
      </c>
      <c r="V7" s="36" t="s">
        <v>107</v>
      </c>
      <c r="W7" s="36" t="s">
        <v>108</v>
      </c>
      <c r="X7" s="36" t="s">
        <v>109</v>
      </c>
      <c r="Y7" s="36" t="s">
        <v>110</v>
      </c>
      <c r="Z7" s="36" t="s">
        <v>111</v>
      </c>
      <c r="AA7" s="36" t="s">
        <v>112</v>
      </c>
      <c r="AB7" s="36" t="s">
        <v>113</v>
      </c>
      <c r="AC7" s="36" t="s">
        <v>114</v>
      </c>
      <c r="AD7" s="36" t="s">
        <v>115</v>
      </c>
      <c r="AE7" s="36" t="s">
        <v>116</v>
      </c>
      <c r="AF7" s="36" t="s">
        <v>117</v>
      </c>
      <c r="AG7" s="36" t="s">
        <v>118</v>
      </c>
      <c r="AH7" s="36" t="s">
        <v>119</v>
      </c>
    </row>
    <row r="8" spans="1:1233" s="38" customFormat="1" ht="11.25" x14ac:dyDescent="0.15">
      <c r="A8" s="37"/>
    </row>
    <row r="9" spans="1:1233" s="39" customFormat="1" x14ac:dyDescent="0.2"/>
    <row r="10" spans="1:1233" s="27" customFormat="1" ht="24.95" customHeight="1" x14ac:dyDescent="0.2">
      <c r="A10" s="40"/>
      <c r="B10" s="26" t="s">
        <v>71</v>
      </c>
      <c r="D10" s="28"/>
      <c r="E10" s="29"/>
      <c r="F10" s="29"/>
    </row>
    <row r="11" spans="1:1233" s="43" customFormat="1" ht="12" x14ac:dyDescent="0.25">
      <c r="A11" s="41"/>
      <c r="B11" s="42"/>
    </row>
    <row r="12" spans="1:1233" s="97" customFormat="1" x14ac:dyDescent="0.2">
      <c r="A12" s="98" t="s">
        <v>153</v>
      </c>
      <c r="B12" s="98"/>
      <c r="C12" s="98" t="s">
        <v>53</v>
      </c>
      <c r="D12" s="98" t="s">
        <v>154</v>
      </c>
      <c r="E12" s="99" t="s">
        <v>155</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120</v>
      </c>
      <c r="C14" s="50" t="s">
        <v>15</v>
      </c>
      <c r="D14" s="101" t="s">
        <v>85</v>
      </c>
      <c r="E14" s="100">
        <v>44272</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121</v>
      </c>
      <c r="C15" s="50" t="s">
        <v>15</v>
      </c>
      <c r="D15" s="101" t="s">
        <v>85</v>
      </c>
      <c r="E15" s="100">
        <v>44272</v>
      </c>
      <c r="F15" s="59">
        <v>2.1293375394321856</v>
      </c>
      <c r="G15" s="59">
        <v>2.0456333595594067</v>
      </c>
      <c r="H15" s="59">
        <v>1.5637216575449475</v>
      </c>
      <c r="I15" s="59">
        <v>1.6367887763055311</v>
      </c>
      <c r="J15" s="59">
        <v>1.3198757763975166</v>
      </c>
      <c r="K15" s="59">
        <v>1.0069713400464808</v>
      </c>
      <c r="L15" s="59">
        <v>1.1636927851047307</v>
      </c>
      <c r="M15" s="59">
        <v>1.3986013986014179</v>
      </c>
      <c r="N15" s="59">
        <v>1.552795031055898</v>
      </c>
      <c r="O15" s="59">
        <v>1.3942680092951187</v>
      </c>
      <c r="P15" s="59">
        <v>2.0995334370140117</v>
      </c>
      <c r="Q15" s="59">
        <v>1.8691588785046731</v>
      </c>
      <c r="R15" s="59">
        <v>1.698841698841691</v>
      </c>
      <c r="S15" s="59">
        <v>2.1588280647648617</v>
      </c>
      <c r="T15" s="59">
        <v>2.3094688221708903</v>
      </c>
      <c r="U15" s="59">
        <v>2.223926380368102</v>
      </c>
      <c r="V15" s="59">
        <v>2.2222222222222365</v>
      </c>
      <c r="W15" s="59">
        <v>2.4539877300613355</v>
      </c>
      <c r="X15" s="59">
        <v>2.9907975460122804</v>
      </c>
      <c r="Y15" s="59">
        <v>2.8352490421455823</v>
      </c>
      <c r="Z15" s="59">
        <v>2.2171253822629744</v>
      </c>
      <c r="AA15" s="59">
        <v>2.4446142093200729</v>
      </c>
      <c r="AB15" s="59">
        <v>1.6755521706016685</v>
      </c>
      <c r="AC15" s="59">
        <v>1.9877675840978437</v>
      </c>
      <c r="AD15" s="59">
        <v>1.4426727410782103</v>
      </c>
      <c r="AE15" s="59">
        <v>1.5094339622641506</v>
      </c>
      <c r="AF15" s="59">
        <v>1.8811136192625977</v>
      </c>
      <c r="AG15" s="59">
        <v>2.0255063765941328</v>
      </c>
      <c r="AH15" s="59">
        <v>2.398800599700146</v>
      </c>
      <c r="AI15" s="59">
        <v>2.0209580838323582</v>
      </c>
      <c r="AJ15" s="59">
        <v>2.010424422933732</v>
      </c>
      <c r="AK15" s="59">
        <v>1.9374068554396606</v>
      </c>
      <c r="AL15" s="59">
        <v>1.8698578908002972</v>
      </c>
      <c r="AM15" s="59">
        <v>1.8642803877703118</v>
      </c>
      <c r="AN15" s="59">
        <v>2.1722846441947663</v>
      </c>
      <c r="AO15" s="59">
        <v>2.2488755622188883</v>
      </c>
      <c r="AP15" s="59">
        <v>2.3952095808383422</v>
      </c>
      <c r="AQ15" s="59">
        <v>2.1561338289962872</v>
      </c>
      <c r="AR15" s="59">
        <v>0.88626292466764678</v>
      </c>
      <c r="AS15" s="59">
        <v>-0.22058823529412797</v>
      </c>
      <c r="AT15" s="59">
        <v>-0.36603221083455484</v>
      </c>
      <c r="AU15" s="59">
        <v>0.66030814380042546</v>
      </c>
      <c r="AV15" s="59">
        <v>0.14598540145984717</v>
      </c>
      <c r="AW15" s="59">
        <v>0.14619883040933868</v>
      </c>
      <c r="AX15" s="59">
        <v>0.51395007342145416</v>
      </c>
      <c r="AY15" s="59">
        <v>0.65885797950220315</v>
      </c>
      <c r="AZ15" s="59">
        <v>0.95307917888560745</v>
      </c>
      <c r="BA15" s="59">
        <v>0.73313782991202281</v>
      </c>
      <c r="BB15" s="59">
        <v>1.0233918128654818</v>
      </c>
      <c r="BC15" s="59">
        <v>1.0917030567685559</v>
      </c>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84</v>
      </c>
      <c r="C16" s="50" t="s">
        <v>44</v>
      </c>
      <c r="D16" s="101" t="s">
        <v>85</v>
      </c>
      <c r="E16" s="100">
        <v>44267</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85</v>
      </c>
      <c r="E17" s="100">
        <v>44267</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86</v>
      </c>
      <c r="C18" s="50" t="s">
        <v>11</v>
      </c>
      <c r="D18" s="101" t="s">
        <v>85</v>
      </c>
      <c r="E18" s="100">
        <v>44267</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87</v>
      </c>
      <c r="C19" s="50" t="s">
        <v>13</v>
      </c>
      <c r="D19" s="101" t="s">
        <v>85</v>
      </c>
      <c r="E19" s="100">
        <v>44245</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53960</v>
      </c>
      <c r="AQ19" s="54">
        <v>53820</v>
      </c>
      <c r="AR19" s="54">
        <v>58900</v>
      </c>
      <c r="AS19" s="54">
        <v>68300</v>
      </c>
      <c r="AT19" s="54">
        <v>62890</v>
      </c>
      <c r="AU19" s="54">
        <v>51900</v>
      </c>
      <c r="AV19" s="54">
        <v>31280</v>
      </c>
      <c r="AW19" s="54">
        <v>24730</v>
      </c>
      <c r="AX19" s="54">
        <v>23930</v>
      </c>
      <c r="AY19" s="54">
        <v>207160</v>
      </c>
      <c r="AZ19" s="54">
        <v>183590</v>
      </c>
      <c r="BA19" s="54">
        <v>177040</v>
      </c>
      <c r="BB19" s="54" t="e">
        <v>#N/A</v>
      </c>
      <c r="BC19" s="54" t="e">
        <v>#N/A</v>
      </c>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88</v>
      </c>
      <c r="C20" s="50" t="s">
        <v>15</v>
      </c>
      <c r="D20" s="101" t="s">
        <v>85</v>
      </c>
      <c r="E20" s="100">
        <v>44245</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3.5899404876175822</v>
      </c>
      <c r="AQ20" s="53">
        <v>1.1273957158962844</v>
      </c>
      <c r="AR20" s="53">
        <v>11.237016052880078</v>
      </c>
      <c r="AS20" s="53">
        <v>32.879377431906612</v>
      </c>
      <c r="AT20" s="53">
        <v>25.729708116753301</v>
      </c>
      <c r="AU20" s="53">
        <v>6.0698957694665934</v>
      </c>
      <c r="AV20" s="53">
        <v>-37.188755020080322</v>
      </c>
      <c r="AW20" s="53">
        <v>-50.341365461847388</v>
      </c>
      <c r="AX20" s="53">
        <v>-50.093847758081331</v>
      </c>
      <c r="AY20" s="53">
        <v>326.07980255039075</v>
      </c>
      <c r="AZ20" s="53">
        <v>263.11313291139243</v>
      </c>
      <c r="BA20" s="53">
        <v>240.33064206074587</v>
      </c>
      <c r="BB20" s="53" t="e">
        <v>#N/A</v>
      </c>
      <c r="BC20" s="53" t="e">
        <v>#N/A</v>
      </c>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231</v>
      </c>
      <c r="C21" s="50" t="s">
        <v>13</v>
      </c>
      <c r="D21" s="101" t="s">
        <v>85</v>
      </c>
      <c r="E21" s="100">
        <v>44245</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16710</v>
      </c>
      <c r="AQ21" s="54">
        <v>16710</v>
      </c>
      <c r="AR21" s="54">
        <v>18300</v>
      </c>
      <c r="AS21" s="54">
        <v>21110</v>
      </c>
      <c r="AT21" s="54">
        <v>19310</v>
      </c>
      <c r="AU21" s="54">
        <v>15790</v>
      </c>
      <c r="AV21" s="54">
        <v>10240</v>
      </c>
      <c r="AW21" s="54">
        <v>7950</v>
      </c>
      <c r="AX21" s="54">
        <v>6570</v>
      </c>
      <c r="AY21" s="54">
        <v>78390</v>
      </c>
      <c r="AZ21" s="54">
        <v>68170</v>
      </c>
      <c r="BA21" s="54">
        <v>62330</v>
      </c>
      <c r="BB21" s="54" t="e">
        <v>#N/A</v>
      </c>
      <c r="BC21" s="54" t="e">
        <v>#N/A</v>
      </c>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90</v>
      </c>
      <c r="C22" s="50" t="s">
        <v>15</v>
      </c>
      <c r="D22" s="101" t="s">
        <v>85</v>
      </c>
      <c r="E22" s="100">
        <v>44245</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2.0146520146520075</v>
      </c>
      <c r="AQ22" s="53">
        <v>-0.23880597014925842</v>
      </c>
      <c r="AR22" s="53">
        <v>8.7344028520499162</v>
      </c>
      <c r="AS22" s="53">
        <v>29.588704726826265</v>
      </c>
      <c r="AT22" s="53">
        <v>20.687499999999993</v>
      </c>
      <c r="AU22" s="53">
        <v>-6.3291139240506666E-2</v>
      </c>
      <c r="AV22" s="53">
        <v>-35.718769617074699</v>
      </c>
      <c r="AW22" s="53">
        <v>-49.619771863117869</v>
      </c>
      <c r="AX22" s="53">
        <v>-56.518861681005959</v>
      </c>
      <c r="AY22" s="53">
        <v>415.7236842105263</v>
      </c>
      <c r="AZ22" s="53">
        <v>334.75765306122452</v>
      </c>
      <c r="BA22" s="53">
        <v>283.80541871921184</v>
      </c>
      <c r="BB22" s="53" t="e">
        <v>#N/A</v>
      </c>
      <c r="BC22" s="53" t="e">
        <v>#N/A</v>
      </c>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122</v>
      </c>
      <c r="C23" s="50" t="s">
        <v>15</v>
      </c>
      <c r="D23" s="101" t="s">
        <v>85</v>
      </c>
      <c r="E23" s="100">
        <v>44267</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123</v>
      </c>
      <c r="C24" s="50" t="s">
        <v>15</v>
      </c>
      <c r="D24" s="101" t="s">
        <v>85</v>
      </c>
      <c r="E24" s="100">
        <v>44256</v>
      </c>
      <c r="F24" s="53">
        <v>0.18242881889154461</v>
      </c>
      <c r="G24" s="53">
        <v>-1.1817099430019073</v>
      </c>
      <c r="H24" s="53">
        <v>-0.88239801378116045</v>
      </c>
      <c r="I24" s="53">
        <v>0.36470255445277822</v>
      </c>
      <c r="J24" s="53">
        <v>0.85037449138902765</v>
      </c>
      <c r="K24" s="53">
        <v>0.97876736210442683</v>
      </c>
      <c r="L24" s="53">
        <v>-0.66757538813640993</v>
      </c>
      <c r="M24" s="53">
        <v>-0.72859744990890762</v>
      </c>
      <c r="N24" s="53">
        <v>3.6530781457424055</v>
      </c>
      <c r="O24" s="53">
        <v>2.6435185454618537</v>
      </c>
      <c r="P24" s="53">
        <v>0.56315366049879412</v>
      </c>
      <c r="Q24" s="53">
        <v>1.7674011892611974</v>
      </c>
      <c r="R24" s="53">
        <v>1.5862862291503799</v>
      </c>
      <c r="S24" s="53">
        <v>3.7381003245754663</v>
      </c>
      <c r="T24" s="53">
        <v>3.0271305897353162</v>
      </c>
      <c r="U24" s="53">
        <v>2.1139374597024085</v>
      </c>
      <c r="V24" s="53">
        <v>0.77755017618355016</v>
      </c>
      <c r="W24" s="53">
        <v>1.1437878373929733</v>
      </c>
      <c r="X24" s="53">
        <v>2.3788653064269472</v>
      </c>
      <c r="Y24" s="53">
        <v>1.9885437526195648</v>
      </c>
      <c r="Z24" s="53">
        <v>-1.4433417989734521</v>
      </c>
      <c r="AA24" s="53">
        <v>0.69848847437166128</v>
      </c>
      <c r="AB24" s="53">
        <v>1.2640629287477889</v>
      </c>
      <c r="AC24" s="53">
        <v>-0.68597922713249382</v>
      </c>
      <c r="AD24" s="53">
        <v>-0.12655154018123005</v>
      </c>
      <c r="AE24" s="53">
        <v>-1.3790122020307716</v>
      </c>
      <c r="AF24" s="53">
        <v>1.1863471161833283</v>
      </c>
      <c r="AG24" s="53">
        <v>-4.0393885263423357E-2</v>
      </c>
      <c r="AH24" s="53">
        <v>3.3943562936441962</v>
      </c>
      <c r="AI24" s="53">
        <v>2.7205718716068139</v>
      </c>
      <c r="AJ24" s="53">
        <v>2.8035960152106076</v>
      </c>
      <c r="AK24" s="53">
        <v>1.6200913242009118</v>
      </c>
      <c r="AL24" s="53">
        <v>4.0021369292694509</v>
      </c>
      <c r="AM24" s="53">
        <v>5.2214742390844338</v>
      </c>
      <c r="AN24" s="53">
        <v>3.3469578340372008</v>
      </c>
      <c r="AO24" s="53">
        <v>3.3372988688984417</v>
      </c>
      <c r="AP24" s="53">
        <v>3.9544958524036389</v>
      </c>
      <c r="AQ24" s="53">
        <v>3.6108681144855437</v>
      </c>
      <c r="AR24" s="53">
        <v>1.9868214623672387</v>
      </c>
      <c r="AS24" s="53">
        <v>8.7575536190841916</v>
      </c>
      <c r="AT24" s="53">
        <v>9.2585029045977318</v>
      </c>
      <c r="AU24" s="53">
        <v>5.8410610912664529</v>
      </c>
      <c r="AV24" s="53">
        <v>3.8871683793236356</v>
      </c>
      <c r="AW24" s="53">
        <v>4.8814416674780592</v>
      </c>
      <c r="AX24" s="53">
        <v>3.1574308129958872</v>
      </c>
      <c r="AY24" s="53">
        <v>-0.68350459517270146</v>
      </c>
      <c r="AZ24" s="53">
        <v>2.3846387478175579</v>
      </c>
      <c r="BA24" s="53">
        <v>2.4995122454012808</v>
      </c>
      <c r="BB24" s="53" t="e">
        <v>#N/A</v>
      </c>
      <c r="BC24" s="53" t="e">
        <v>#N/A</v>
      </c>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124</v>
      </c>
      <c r="C25" s="50" t="s">
        <v>15</v>
      </c>
      <c r="D25" s="101" t="s">
        <v>85</v>
      </c>
      <c r="E25" s="100">
        <v>44267</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125</v>
      </c>
      <c r="C26" s="50" t="s">
        <v>15</v>
      </c>
      <c r="D26" s="101" t="s">
        <v>85</v>
      </c>
      <c r="E26" s="100">
        <v>44267</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126</v>
      </c>
      <c r="C27" s="50" t="s">
        <v>127</v>
      </c>
      <c r="D27" s="101" t="s">
        <v>85</v>
      </c>
      <c r="E27" s="100">
        <v>44256</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61.5</v>
      </c>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238</v>
      </c>
      <c r="C28" s="50" t="s">
        <v>239</v>
      </c>
      <c r="D28" s="101" t="s">
        <v>85</v>
      </c>
      <c r="E28" s="100">
        <v>44256</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3.2522000000000002</v>
      </c>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129</v>
      </c>
      <c r="C29" s="102" t="s">
        <v>130</v>
      </c>
      <c r="D29" s="101" t="s">
        <v>85</v>
      </c>
      <c r="E29" s="100">
        <v>44267</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131</v>
      </c>
      <c r="C30" s="50" t="s">
        <v>15</v>
      </c>
      <c r="D30" s="101" t="s">
        <v>85</v>
      </c>
      <c r="E30" s="100">
        <v>44257</v>
      </c>
      <c r="F30" s="53">
        <v>1.6924031210211909</v>
      </c>
      <c r="G30" s="53">
        <v>2.2475913791673463</v>
      </c>
      <c r="H30" s="53">
        <v>3.0522138943125166</v>
      </c>
      <c r="I30" s="53">
        <v>3.2107068735444111</v>
      </c>
      <c r="J30" s="53">
        <v>4.197253781737964</v>
      </c>
      <c r="K30" s="53">
        <v>3.8941463379951191</v>
      </c>
      <c r="L30" s="53">
        <v>3.347477117843245</v>
      </c>
      <c r="M30" s="53">
        <v>3.0326799938376503</v>
      </c>
      <c r="N30" s="53">
        <v>2.9423986996501394</v>
      </c>
      <c r="O30" s="53">
        <v>3.1455227234090444</v>
      </c>
      <c r="P30" s="53">
        <v>3.2259595778698857</v>
      </c>
      <c r="Q30" s="53">
        <v>3.3251276577888955</v>
      </c>
      <c r="R30" s="53">
        <v>2.7105391008066526</v>
      </c>
      <c r="S30" s="53">
        <v>2.8507188437446818</v>
      </c>
      <c r="T30" s="53">
        <v>2.7049549741069212</v>
      </c>
      <c r="U30" s="53">
        <v>2.3199901734367145</v>
      </c>
      <c r="V30" s="53">
        <v>2.5429816428117036</v>
      </c>
      <c r="W30" s="53">
        <v>2.4528693227880316</v>
      </c>
      <c r="X30" s="53">
        <v>2.7136854321899495</v>
      </c>
      <c r="Y30" s="53">
        <v>2.8810261151399619</v>
      </c>
      <c r="Z30" s="53">
        <v>2.7729872898616836</v>
      </c>
      <c r="AA30" s="53">
        <v>2.9483968869430388</v>
      </c>
      <c r="AB30" s="53">
        <v>2.3108839698166905</v>
      </c>
      <c r="AC30" s="53">
        <v>1.8901579956328129</v>
      </c>
      <c r="AD30" s="53">
        <v>2.0506630729054676</v>
      </c>
      <c r="AE30" s="53">
        <v>1.4285573444016153</v>
      </c>
      <c r="AF30" s="53">
        <v>1.8236669978473286</v>
      </c>
      <c r="AG30" s="53">
        <v>2.2486555516287421</v>
      </c>
      <c r="AH30" s="53">
        <v>1.9351341231462094</v>
      </c>
      <c r="AI30" s="53">
        <v>2.0601097416667491</v>
      </c>
      <c r="AJ30" s="53">
        <v>1.7561876585906022</v>
      </c>
      <c r="AK30" s="53">
        <v>1.6213264663301752</v>
      </c>
      <c r="AL30" s="53">
        <v>1.6710880893674673</v>
      </c>
      <c r="AM30" s="53">
        <v>1.4353686417431621</v>
      </c>
      <c r="AN30" s="53">
        <v>1.6536405528071008</v>
      </c>
      <c r="AO30" s="53">
        <v>1.9611750698777186</v>
      </c>
      <c r="AP30" s="53">
        <v>1.9014409480813566</v>
      </c>
      <c r="AQ30" s="53">
        <v>2.4454141769665316</v>
      </c>
      <c r="AR30" s="53">
        <v>-5.4814653695999693</v>
      </c>
      <c r="AS30" s="53">
        <v>-16.652243837909676</v>
      </c>
      <c r="AT30" s="53">
        <v>-13.169704351722256</v>
      </c>
      <c r="AU30" s="53">
        <v>-8.0288435639915612</v>
      </c>
      <c r="AV30" s="53">
        <v>-5.7408963169490619</v>
      </c>
      <c r="AW30" s="53">
        <v>-4.848569389770474</v>
      </c>
      <c r="AX30" s="53">
        <v>-4.213233182103771</v>
      </c>
      <c r="AY30" s="53">
        <v>-3.521709408583229</v>
      </c>
      <c r="AZ30" s="53">
        <v>-2.8071014622371826</v>
      </c>
      <c r="BA30" s="53">
        <v>-2.9632098307582067</v>
      </c>
      <c r="BB30" s="53" t="e">
        <v>#N/A</v>
      </c>
      <c r="BC30" s="53" t="e">
        <v>#N/A</v>
      </c>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85</v>
      </c>
      <c r="E31" s="100">
        <v>44256</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132</v>
      </c>
      <c r="C32" s="50" t="s">
        <v>44</v>
      </c>
      <c r="D32" s="101" t="s">
        <v>85</v>
      </c>
      <c r="E32" s="100">
        <v>44256</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133</v>
      </c>
      <c r="C33" s="50" t="s">
        <v>134</v>
      </c>
      <c r="D33" s="101" t="s">
        <v>85</v>
      </c>
      <c r="E33" s="100">
        <v>44249</v>
      </c>
      <c r="F33" s="53">
        <v>6.5956951463365128</v>
      </c>
      <c r="G33" s="53">
        <v>6.6497542024365002</v>
      </c>
      <c r="H33" s="53">
        <v>6.5874109375031029</v>
      </c>
      <c r="I33" s="53">
        <v>6.6186934122046743</v>
      </c>
      <c r="J33" s="53">
        <v>6.6576988945144437</v>
      </c>
      <c r="K33" s="53">
        <v>6.7069757572557993</v>
      </c>
      <c r="L33" s="53">
        <v>6.6644093433283924</v>
      </c>
      <c r="M33" s="53">
        <v>6.6348404296632388</v>
      </c>
      <c r="N33" s="53">
        <v>6.7492415989967496</v>
      </c>
      <c r="O33" s="53">
        <v>6.8662500572965133</v>
      </c>
      <c r="P33" s="53">
        <v>6.7539748619994455</v>
      </c>
      <c r="Q33" s="53">
        <v>6.7184903681596158</v>
      </c>
      <c r="R33" s="53">
        <v>6.71593700244276</v>
      </c>
      <c r="S33" s="53">
        <v>6.7552001180552059</v>
      </c>
      <c r="T33" s="53">
        <v>6.6931654139378072</v>
      </c>
      <c r="U33" s="53">
        <v>6.7412000447856295</v>
      </c>
      <c r="V33" s="53">
        <v>6.9598867812971017</v>
      </c>
      <c r="W33" s="53">
        <v>6.809344053344061</v>
      </c>
      <c r="X33" s="53">
        <v>6.8041724142953353</v>
      </c>
      <c r="Y33" s="53">
        <v>6.8276809538753911</v>
      </c>
      <c r="Z33" s="53">
        <v>6.8841915206655928</v>
      </c>
      <c r="AA33" s="53">
        <v>6.7560449156291051</v>
      </c>
      <c r="AB33" s="53">
        <v>6.8426127010651188</v>
      </c>
      <c r="AC33" s="53">
        <v>6.8310022266068184</v>
      </c>
      <c r="AD33" s="53">
        <v>6.5716983017757995</v>
      </c>
      <c r="AE33" s="53">
        <v>6.7120974673698974</v>
      </c>
      <c r="AF33" s="53">
        <v>6.8853358918472578</v>
      </c>
      <c r="AG33" s="53">
        <v>6.9423247778311916</v>
      </c>
      <c r="AH33" s="53">
        <v>6.7376331216958345</v>
      </c>
      <c r="AI33" s="53">
        <v>6.7214851056585783</v>
      </c>
      <c r="AJ33" s="53">
        <v>6.7855289501053919</v>
      </c>
      <c r="AK33" s="53">
        <v>6.7727071996930253</v>
      </c>
      <c r="AL33" s="53">
        <v>6.6792152696028575</v>
      </c>
      <c r="AM33" s="53">
        <v>6.7905887483405527</v>
      </c>
      <c r="AN33" s="53">
        <v>6.634318173007034</v>
      </c>
      <c r="AO33" s="53">
        <v>6.7425191672384903</v>
      </c>
      <c r="AP33" s="53">
        <v>6.7884438013089508</v>
      </c>
      <c r="AQ33" s="53">
        <v>6.8053038039539961</v>
      </c>
      <c r="AR33" s="53">
        <v>5.9592300464860424</v>
      </c>
      <c r="AS33" s="53">
        <v>4.9166819369437391</v>
      </c>
      <c r="AT33" s="53">
        <v>5.8763370306386191</v>
      </c>
      <c r="AU33" s="53">
        <v>6.7709946372352992</v>
      </c>
      <c r="AV33" s="53">
        <v>6.8877694281210058</v>
      </c>
      <c r="AW33" s="53">
        <v>6.8143619112741334</v>
      </c>
      <c r="AX33" s="53">
        <v>7.0191434394918213</v>
      </c>
      <c r="AY33" s="53">
        <v>7.0153658162978987</v>
      </c>
      <c r="AZ33" s="53">
        <v>7.0880084218662756</v>
      </c>
      <c r="BA33" s="53">
        <v>7.0423044736868698</v>
      </c>
      <c r="BB33" s="53" t="e">
        <v>#N/A</v>
      </c>
      <c r="BC33" s="53" t="e">
        <v>#N/A</v>
      </c>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135</v>
      </c>
      <c r="C34" s="50" t="s">
        <v>136</v>
      </c>
      <c r="D34" s="101" t="s">
        <v>85</v>
      </c>
      <c r="E34" s="100">
        <v>44249</v>
      </c>
      <c r="F34" s="59">
        <v>2.6233445240947475</v>
      </c>
      <c r="G34" s="59">
        <v>2.6439632910134234</v>
      </c>
      <c r="H34" s="59">
        <v>2.6104499112439026</v>
      </c>
      <c r="I34" s="59">
        <v>2.6605758998094946</v>
      </c>
      <c r="J34" s="59">
        <v>2.7045350366662899</v>
      </c>
      <c r="K34" s="59">
        <v>2.7066915292750329</v>
      </c>
      <c r="L34" s="59">
        <v>2.6571681401302008</v>
      </c>
      <c r="M34" s="59">
        <v>2.6016469948287972</v>
      </c>
      <c r="N34" s="59">
        <v>2.6232163834708859</v>
      </c>
      <c r="O34" s="59">
        <v>2.6251222080464602</v>
      </c>
      <c r="P34" s="59">
        <v>2.6033354885235664</v>
      </c>
      <c r="Q34" s="59">
        <v>2.604308736313278</v>
      </c>
      <c r="R34" s="59">
        <v>2.6423069438990412</v>
      </c>
      <c r="S34" s="59">
        <v>2.660006542296518</v>
      </c>
      <c r="T34" s="59">
        <v>2.632645994518616</v>
      </c>
      <c r="U34" s="59">
        <v>2.666390690143384</v>
      </c>
      <c r="V34" s="59">
        <v>2.7432522907673293</v>
      </c>
      <c r="W34" s="59">
        <v>2.708556128420347</v>
      </c>
      <c r="X34" s="59">
        <v>2.6591615929689794</v>
      </c>
      <c r="Y34" s="59">
        <v>2.6142237575245288</v>
      </c>
      <c r="Z34" s="59">
        <v>2.5943429125879276</v>
      </c>
      <c r="AA34" s="59">
        <v>2.5492276584884275</v>
      </c>
      <c r="AB34" s="59">
        <v>2.6060204570093308</v>
      </c>
      <c r="AC34" s="59">
        <v>2.6378945176332027</v>
      </c>
      <c r="AD34" s="59">
        <v>2.5689272520010782</v>
      </c>
      <c r="AE34" s="59">
        <v>2.6480354830602217</v>
      </c>
      <c r="AF34" s="59">
        <v>2.7041717516380777</v>
      </c>
      <c r="AG34" s="59">
        <v>2.7549312646862121</v>
      </c>
      <c r="AH34" s="59">
        <v>2.7120181212943293</v>
      </c>
      <c r="AI34" s="59">
        <v>2.7250134333285105</v>
      </c>
      <c r="AJ34" s="59">
        <v>2.7530740089522752</v>
      </c>
      <c r="AK34" s="59">
        <v>2.7445789015227988</v>
      </c>
      <c r="AL34" s="59">
        <v>2.6908254627431814</v>
      </c>
      <c r="AM34" s="59">
        <v>2.7253888350115871</v>
      </c>
      <c r="AN34" s="59">
        <v>2.6805493983867406</v>
      </c>
      <c r="AO34" s="59">
        <v>2.7231675112070066</v>
      </c>
      <c r="AP34" s="59">
        <v>2.7335452145599453</v>
      </c>
      <c r="AQ34" s="59">
        <v>2.7335354936793457</v>
      </c>
      <c r="AR34" s="59">
        <v>2.346421144485145</v>
      </c>
      <c r="AS34" s="59">
        <v>1.8828841067573174</v>
      </c>
      <c r="AT34" s="59">
        <v>2.3464911005681555</v>
      </c>
      <c r="AU34" s="59">
        <v>2.82229993485997</v>
      </c>
      <c r="AV34" s="59">
        <v>2.8866403281866249</v>
      </c>
      <c r="AW34" s="59">
        <v>2.8263324861822734</v>
      </c>
      <c r="AX34" s="59">
        <v>2.9234089282736901</v>
      </c>
      <c r="AY34" s="59">
        <v>2.9402117518081781</v>
      </c>
      <c r="AZ34" s="59">
        <v>2.9302414574608568</v>
      </c>
      <c r="BA34" s="59">
        <v>2.9002458412657472</v>
      </c>
      <c r="BB34" s="59" t="e">
        <v>#N/A</v>
      </c>
      <c r="BC34" s="59" t="e">
        <v>#N/A</v>
      </c>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137</v>
      </c>
      <c r="D35" s="101" t="s">
        <v>85</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138</v>
      </c>
      <c r="C36" s="50" t="s">
        <v>53</v>
      </c>
      <c r="D36" s="101" t="s">
        <v>85</v>
      </c>
      <c r="E36" s="100">
        <v>44272</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139</v>
      </c>
      <c r="C37" s="50" t="s">
        <v>140</v>
      </c>
      <c r="D37" s="101" t="s">
        <v>85</v>
      </c>
      <c r="E37" s="100">
        <v>44257</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t="e">
        <v>#N/A</v>
      </c>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141</v>
      </c>
      <c r="C38" s="50" t="s">
        <v>53</v>
      </c>
      <c r="D38" s="101" t="s">
        <v>85</v>
      </c>
      <c r="E38" s="100">
        <v>44270</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v>1526</v>
      </c>
      <c r="AS38" s="54">
        <v>776</v>
      </c>
      <c r="AT38" s="54">
        <v>1441</v>
      </c>
      <c r="AU38" s="54">
        <v>2296</v>
      </c>
      <c r="AV38" s="54">
        <v>2544</v>
      </c>
      <c r="AW38" s="54">
        <v>2250</v>
      </c>
      <c r="AX38" s="54">
        <v>2405</v>
      </c>
      <c r="AY38" s="54">
        <v>2399</v>
      </c>
      <c r="AZ38" s="54">
        <v>1948</v>
      </c>
      <c r="BA38" s="54">
        <v>1629</v>
      </c>
      <c r="BB38" s="54">
        <v>1654</v>
      </c>
      <c r="BC38" s="54">
        <v>2475</v>
      </c>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142</v>
      </c>
      <c r="C39" s="50" t="s">
        <v>47</v>
      </c>
      <c r="D39" s="101" t="s">
        <v>85</v>
      </c>
      <c r="E39" s="100">
        <v>44270</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v>434017</v>
      </c>
      <c r="AS39" s="54">
        <v>409318</v>
      </c>
      <c r="AT39" s="54">
        <v>422994</v>
      </c>
      <c r="AU39" s="54">
        <v>448338</v>
      </c>
      <c r="AV39" s="54">
        <v>473843</v>
      </c>
      <c r="AW39" s="54">
        <v>472728</v>
      </c>
      <c r="AX39" s="54">
        <v>469928</v>
      </c>
      <c r="AY39" s="54">
        <v>479086</v>
      </c>
      <c r="AZ39" s="54">
        <v>458949</v>
      </c>
      <c r="BA39" s="54">
        <v>453329</v>
      </c>
      <c r="BB39" s="54">
        <v>518237</v>
      </c>
      <c r="BC39" s="54">
        <v>490656</v>
      </c>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143</v>
      </c>
      <c r="D40" s="101" t="s">
        <v>85</v>
      </c>
      <c r="E40" s="100">
        <v>44270</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v>0.49083306529430687</v>
      </c>
      <c r="AS40" s="61">
        <v>0.41408751334044824</v>
      </c>
      <c r="AT40" s="61">
        <v>0.46543927648578809</v>
      </c>
      <c r="AU40" s="61">
        <v>0.53370525337052532</v>
      </c>
      <c r="AV40" s="61">
        <v>0.62706433325117084</v>
      </c>
      <c r="AW40" s="61">
        <v>0.65047701647875111</v>
      </c>
      <c r="AX40" s="61">
        <v>0.67348081769812373</v>
      </c>
      <c r="AY40" s="61">
        <v>0.75989863794741841</v>
      </c>
      <c r="AZ40" s="61">
        <v>0.86770601336302899</v>
      </c>
      <c r="BA40" s="61">
        <v>1.0422264875239924</v>
      </c>
      <c r="BB40" s="61">
        <v>0.55503355704697988</v>
      </c>
      <c r="BC40" s="61">
        <v>0.66442953020134232</v>
      </c>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144</v>
      </c>
      <c r="C41" s="50" t="s">
        <v>134</v>
      </c>
      <c r="D41" s="101" t="s">
        <v>85</v>
      </c>
      <c r="E41" s="100">
        <v>44267</v>
      </c>
      <c r="F41" s="53">
        <v>6.1616593401638147</v>
      </c>
      <c r="G41" s="53">
        <v>6.2456665654283743</v>
      </c>
      <c r="H41" s="53">
        <v>6.452695758637895</v>
      </c>
      <c r="I41" s="53">
        <v>6.4497613785500976</v>
      </c>
      <c r="J41" s="53">
        <v>6.7932705270604812</v>
      </c>
      <c r="K41" s="53">
        <v>6.5567734171714696</v>
      </c>
      <c r="L41" s="53">
        <v>6.722382241108666</v>
      </c>
      <c r="M41" s="53">
        <v>6.5345324709833159</v>
      </c>
      <c r="N41" s="53">
        <v>6.6833695165713767</v>
      </c>
      <c r="O41" s="53">
        <v>6.7886943875494206</v>
      </c>
      <c r="P41" s="53">
        <v>6.7443951371249344</v>
      </c>
      <c r="Q41" s="53">
        <v>6.7312317986636812</v>
      </c>
      <c r="R41" s="53">
        <v>6.8089121452657606</v>
      </c>
      <c r="S41" s="53">
        <v>6.8154156114507174</v>
      </c>
      <c r="T41" s="53">
        <v>6.7909062724023963</v>
      </c>
      <c r="U41" s="53">
        <v>6.8150351914737231</v>
      </c>
      <c r="V41" s="53">
        <v>7.3969970305506125</v>
      </c>
      <c r="W41" s="53">
        <v>6.8379754242508879</v>
      </c>
      <c r="X41" s="53">
        <v>6.986756970903313</v>
      </c>
      <c r="Y41" s="53">
        <v>7.0184448450082346</v>
      </c>
      <c r="Z41" s="53">
        <v>6.8610710540478319</v>
      </c>
      <c r="AA41" s="53">
        <v>6.7790254638901093</v>
      </c>
      <c r="AB41" s="53">
        <v>6.8835945402719503</v>
      </c>
      <c r="AC41" s="53">
        <v>6.891549051355895</v>
      </c>
      <c r="AD41" s="53">
        <v>6.804019157285798</v>
      </c>
      <c r="AE41" s="53">
        <v>6.4408371496998633</v>
      </c>
      <c r="AF41" s="53">
        <v>6.8191955935032933</v>
      </c>
      <c r="AG41" s="53">
        <v>7.5465646439459508</v>
      </c>
      <c r="AH41" s="53">
        <v>6.8988062939939416</v>
      </c>
      <c r="AI41" s="53">
        <v>6.9226052466661248</v>
      </c>
      <c r="AJ41" s="53">
        <v>6.7698257585048101</v>
      </c>
      <c r="AK41" s="53">
        <v>6.7108112175643813</v>
      </c>
      <c r="AL41" s="53">
        <v>6.8864764486387831</v>
      </c>
      <c r="AM41" s="53">
        <v>6.7390056859389196</v>
      </c>
      <c r="AN41" s="53">
        <v>6.5290754120029826</v>
      </c>
      <c r="AO41" s="53">
        <v>6.5826460118933179</v>
      </c>
      <c r="AP41" s="53">
        <v>6.4651002752882727</v>
      </c>
      <c r="AQ41" s="53">
        <v>6.6480853114372556</v>
      </c>
      <c r="AR41" s="53">
        <v>6.5977286044560115</v>
      </c>
      <c r="AS41" s="53">
        <v>6.5558258989794336</v>
      </c>
      <c r="AT41" s="53">
        <v>6.0879416175661314</v>
      </c>
      <c r="AU41" s="53">
        <v>6.4992452386345247</v>
      </c>
      <c r="AV41" s="53">
        <v>6.6570761390102531</v>
      </c>
      <c r="AW41" s="53">
        <v>6.549474802599585</v>
      </c>
      <c r="AX41" s="53">
        <v>6.515876756037235</v>
      </c>
      <c r="AY41" s="53">
        <v>6.5716360321347338</v>
      </c>
      <c r="AZ41" s="53">
        <v>6.7076508054478134</v>
      </c>
      <c r="BA41" s="53">
        <v>6.6433295571890474</v>
      </c>
      <c r="BB41" s="53">
        <v>6.9919102993449851</v>
      </c>
      <c r="BC41" s="53" t="e">
        <v>#N/A</v>
      </c>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145</v>
      </c>
      <c r="C42" s="50" t="s">
        <v>134</v>
      </c>
      <c r="D42" s="101" t="s">
        <v>85</v>
      </c>
      <c r="E42" s="100">
        <v>44271</v>
      </c>
      <c r="F42" s="53">
        <v>5.7062970000000002</v>
      </c>
      <c r="G42" s="53">
        <v>5.845961</v>
      </c>
      <c r="H42" s="53">
        <v>5.9934570000000003</v>
      </c>
      <c r="I42" s="53">
        <v>6.0675129999999999</v>
      </c>
      <c r="J42" s="53">
        <v>6.2361709999999997</v>
      </c>
      <c r="K42" s="53">
        <v>6.02888</v>
      </c>
      <c r="L42" s="53">
        <v>5.8826099999999997</v>
      </c>
      <c r="M42" s="53">
        <v>5.9851710000000002</v>
      </c>
      <c r="N42" s="53">
        <v>5.9306179999999999</v>
      </c>
      <c r="O42" s="53">
        <v>6.1780889999999999</v>
      </c>
      <c r="P42" s="53">
        <v>6.339162</v>
      </c>
      <c r="Q42" s="53">
        <v>6.4113110000000004</v>
      </c>
      <c r="R42" s="53">
        <v>6.3642120000000002</v>
      </c>
      <c r="S42" s="53">
        <v>6.3569589999999998</v>
      </c>
      <c r="T42" s="53">
        <v>6.3289869999999997</v>
      </c>
      <c r="U42" s="53">
        <v>5.82972</v>
      </c>
      <c r="V42" s="53">
        <v>6.3081069999999997</v>
      </c>
      <c r="W42" s="53">
        <v>6.7391930000000002</v>
      </c>
      <c r="X42" s="53">
        <v>6.8623640000000004</v>
      </c>
      <c r="Y42" s="53">
        <v>6.769692</v>
      </c>
      <c r="Z42" s="53">
        <v>6.8738140000000003</v>
      </c>
      <c r="AA42" s="53">
        <v>6.8448929999999999</v>
      </c>
      <c r="AB42" s="53">
        <v>6.4916739999999997</v>
      </c>
      <c r="AC42" s="53">
        <v>6.1318760000000001</v>
      </c>
      <c r="AD42" s="53">
        <v>6.2083339999999998</v>
      </c>
      <c r="AE42" s="53">
        <v>6.2174040000000002</v>
      </c>
      <c r="AF42" s="53">
        <v>6.5098099999999999</v>
      </c>
      <c r="AG42" s="53">
        <v>6.8262489999999998</v>
      </c>
      <c r="AH42" s="53">
        <v>7.017868</v>
      </c>
      <c r="AI42" s="53">
        <v>6.4633159999999998</v>
      </c>
      <c r="AJ42" s="53">
        <v>6.4278490000000001</v>
      </c>
      <c r="AK42" s="53">
        <v>6.3879970000000004</v>
      </c>
      <c r="AL42" s="53">
        <v>6.1480620000000004</v>
      </c>
      <c r="AM42" s="53">
        <v>6.1936419999999996</v>
      </c>
      <c r="AN42" s="53">
        <v>6.0346970000000004</v>
      </c>
      <c r="AO42" s="53">
        <v>5.9710369999999999</v>
      </c>
      <c r="AP42" s="53">
        <v>6.1696910000000003</v>
      </c>
      <c r="AQ42" s="53">
        <v>6.2203340000000003</v>
      </c>
      <c r="AR42" s="53">
        <v>5.6785379999999996</v>
      </c>
      <c r="AS42" s="53">
        <v>4.6589400000000003</v>
      </c>
      <c r="AT42" s="53">
        <v>4.7472500000000002</v>
      </c>
      <c r="AU42" s="53">
        <v>5.0687870000000004</v>
      </c>
      <c r="AV42" s="53">
        <v>5.194</v>
      </c>
      <c r="AW42" s="53">
        <v>5.1634679999999999</v>
      </c>
      <c r="AX42" s="53">
        <v>5.3405319999999996</v>
      </c>
      <c r="AY42" s="53">
        <v>5.439127</v>
      </c>
      <c r="AZ42" s="53">
        <v>5.5682590000000003</v>
      </c>
      <c r="BA42" s="53">
        <v>5.7340090000000004</v>
      </c>
      <c r="BB42" s="53">
        <v>5.8981089999999998</v>
      </c>
      <c r="BC42" s="53" t="e">
        <v>#N/A</v>
      </c>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146</v>
      </c>
      <c r="D43" s="101" t="s">
        <v>85</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147</v>
      </c>
      <c r="D44" s="101" t="s">
        <v>85</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148</v>
      </c>
      <c r="C45" s="50" t="s">
        <v>140</v>
      </c>
      <c r="D45" s="101" t="s">
        <v>85</v>
      </c>
      <c r="E45" s="100">
        <v>44257</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t="e">
        <v>#N/A</v>
      </c>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149</v>
      </c>
      <c r="C46" s="50" t="s">
        <v>150</v>
      </c>
      <c r="D46" s="101" t="s">
        <v>85</v>
      </c>
      <c r="E46" s="100">
        <v>44267</v>
      </c>
      <c r="F46" s="223">
        <v>211.71464</v>
      </c>
      <c r="G46" s="223">
        <v>203.44859099999999</v>
      </c>
      <c r="H46" s="223">
        <v>377.489687</v>
      </c>
      <c r="I46" s="223">
        <v>262.26815900000003</v>
      </c>
      <c r="J46" s="223">
        <v>377.96681799999999</v>
      </c>
      <c r="K46" s="223">
        <v>328.27255500000001</v>
      </c>
      <c r="L46" s="223">
        <v>291.73443700000001</v>
      </c>
      <c r="M46" s="223">
        <v>340.54346099999998</v>
      </c>
      <c r="N46" s="223">
        <v>1161.7674730000001</v>
      </c>
      <c r="O46" s="223">
        <v>341.50022799999999</v>
      </c>
      <c r="P46" s="223">
        <v>379.17111599999998</v>
      </c>
      <c r="Q46" s="223">
        <v>296.10886599999998</v>
      </c>
      <c r="R46" s="223">
        <v>193.286145</v>
      </c>
      <c r="S46" s="223">
        <v>340.68530900000002</v>
      </c>
      <c r="T46" s="223">
        <v>440.93455299999999</v>
      </c>
      <c r="U46" s="223">
        <v>438.125406</v>
      </c>
      <c r="V46" s="223">
        <v>720.90606300000002</v>
      </c>
      <c r="W46" s="223">
        <v>395.63786299999998</v>
      </c>
      <c r="X46" s="223">
        <v>444.64394600000003</v>
      </c>
      <c r="Y46" s="223">
        <v>352.979963</v>
      </c>
      <c r="Z46" s="223">
        <v>271.53466600000002</v>
      </c>
      <c r="AA46" s="223">
        <v>335.27802600000001</v>
      </c>
      <c r="AB46" s="223">
        <v>380.203622</v>
      </c>
      <c r="AC46" s="223">
        <v>236.19018399999999</v>
      </c>
      <c r="AD46" s="223">
        <v>263.61203599999999</v>
      </c>
      <c r="AE46" s="223">
        <v>356.929125</v>
      </c>
      <c r="AF46" s="223">
        <v>344.58327800000001</v>
      </c>
      <c r="AG46" s="223">
        <v>377.985095</v>
      </c>
      <c r="AH46" s="223">
        <v>333.83408400000002</v>
      </c>
      <c r="AI46" s="223">
        <v>366.30929099999997</v>
      </c>
      <c r="AJ46" s="223">
        <v>347.70743299999998</v>
      </c>
      <c r="AK46" s="223">
        <v>349.29110200000002</v>
      </c>
      <c r="AL46" s="223">
        <v>406.616491</v>
      </c>
      <c r="AM46" s="223">
        <v>575.26552300000003</v>
      </c>
      <c r="AN46" s="223">
        <v>1146.817168</v>
      </c>
      <c r="AO46" s="223">
        <v>299.27039300000001</v>
      </c>
      <c r="AP46" s="223">
        <v>209.46765199999999</v>
      </c>
      <c r="AQ46" s="223">
        <v>335.297146</v>
      </c>
      <c r="AR46" s="223">
        <v>213.20477399999999</v>
      </c>
      <c r="AS46" s="223">
        <v>303.58258499999999</v>
      </c>
      <c r="AT46" s="223">
        <v>234.04578799999999</v>
      </c>
      <c r="AU46" s="223">
        <v>278.48419100000001</v>
      </c>
      <c r="AV46" s="223">
        <v>329.010851</v>
      </c>
      <c r="AW46" s="223">
        <v>333.61606999999998</v>
      </c>
      <c r="AX46" s="223">
        <v>322.01396399999999</v>
      </c>
      <c r="AY46" s="223">
        <v>327.502588</v>
      </c>
      <c r="AZ46" s="223">
        <v>289.52803899999998</v>
      </c>
      <c r="BA46" s="223">
        <v>274.30971499999998</v>
      </c>
      <c r="BB46" s="223">
        <v>306.55137100000002</v>
      </c>
      <c r="BC46" s="223">
        <v>717.94120999999996</v>
      </c>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66</v>
      </c>
    </row>
    <row r="2" spans="1:34" s="27" customFormat="1" ht="24.95" customHeight="1" x14ac:dyDescent="0.25">
      <c r="A2" s="25"/>
      <c r="B2" s="26" t="s">
        <v>67</v>
      </c>
      <c r="D2" s="28"/>
      <c r="E2" s="29"/>
      <c r="F2" s="29"/>
    </row>
    <row r="3" spans="1:34" s="31" customFormat="1" x14ac:dyDescent="0.2">
      <c r="A3" s="30" t="s">
        <v>75</v>
      </c>
      <c r="E3" s="32"/>
    </row>
    <row r="4" spans="1:34" s="31" customFormat="1" ht="11.25" x14ac:dyDescent="0.15">
      <c r="A4" s="30" t="s">
        <v>68</v>
      </c>
      <c r="B4" s="33" t="s">
        <v>76</v>
      </c>
    </row>
    <row r="5" spans="1:34" s="31" customFormat="1" ht="11.25" x14ac:dyDescent="0.15">
      <c r="A5" s="30" t="s">
        <v>69</v>
      </c>
      <c r="B5" s="33" t="s">
        <v>224</v>
      </c>
    </row>
    <row r="6" spans="1:34" s="31" customFormat="1" ht="11.25" x14ac:dyDescent="0.15">
      <c r="A6" s="30" t="s">
        <v>92</v>
      </c>
      <c r="B6" s="33" t="s">
        <v>157</v>
      </c>
      <c r="G6" s="34"/>
    </row>
    <row r="7" spans="1:34" s="36" customFormat="1" ht="18" x14ac:dyDescent="0.15">
      <c r="A7" s="35" t="s">
        <v>70</v>
      </c>
      <c r="B7" s="36" t="s">
        <v>158</v>
      </c>
      <c r="C7" s="36" t="s">
        <v>159</v>
      </c>
      <c r="D7" s="36" t="s">
        <v>160</v>
      </c>
      <c r="E7" s="36" t="s">
        <v>161</v>
      </c>
      <c r="F7" s="36" t="s">
        <v>162</v>
      </c>
      <c r="G7" s="36" t="s">
        <v>163</v>
      </c>
      <c r="H7" s="36" t="s">
        <v>164</v>
      </c>
      <c r="I7" s="36" t="s">
        <v>165</v>
      </c>
      <c r="J7" s="36" t="s">
        <v>166</v>
      </c>
      <c r="K7" s="36" t="s">
        <v>167</v>
      </c>
      <c r="L7" s="36" t="s">
        <v>168</v>
      </c>
      <c r="M7" s="36" t="s">
        <v>169</v>
      </c>
      <c r="N7" s="36" t="s">
        <v>170</v>
      </c>
      <c r="O7" s="36" t="s">
        <v>171</v>
      </c>
      <c r="P7" s="36" t="s">
        <v>172</v>
      </c>
      <c r="Q7" s="36" t="s">
        <v>173</v>
      </c>
      <c r="R7" s="36" t="s">
        <v>189</v>
      </c>
      <c r="S7" s="36" t="s">
        <v>190</v>
      </c>
      <c r="T7" s="36" t="s">
        <v>191</v>
      </c>
      <c r="U7" s="36" t="s">
        <v>192</v>
      </c>
      <c r="V7" s="36" t="s">
        <v>193</v>
      </c>
      <c r="W7" s="36" t="s">
        <v>194</v>
      </c>
      <c r="X7" s="36" t="s">
        <v>195</v>
      </c>
      <c r="Y7" s="36" t="s">
        <v>196</v>
      </c>
      <c r="Z7" s="36" t="s">
        <v>197</v>
      </c>
      <c r="AA7" s="36" t="s">
        <v>221</v>
      </c>
      <c r="AB7" s="36" t="s">
        <v>198</v>
      </c>
      <c r="AC7" s="36" t="s">
        <v>199</v>
      </c>
      <c r="AD7" s="36" t="s">
        <v>200</v>
      </c>
      <c r="AE7" s="36" t="s">
        <v>201</v>
      </c>
      <c r="AF7" s="36" t="s">
        <v>202</v>
      </c>
      <c r="AG7" s="36" t="s">
        <v>203</v>
      </c>
      <c r="AH7" s="36" t="s">
        <v>204</v>
      </c>
    </row>
    <row r="8" spans="1:34" s="38" customFormat="1" ht="11.25" x14ac:dyDescent="0.15">
      <c r="A8" s="37"/>
    </row>
    <row r="9" spans="1:34" s="39" customFormat="1" x14ac:dyDescent="0.2"/>
    <row r="10" spans="1:34" s="27" customFormat="1" ht="24.95" customHeight="1" x14ac:dyDescent="0.2">
      <c r="A10" s="40"/>
      <c r="B10" s="26" t="s">
        <v>71</v>
      </c>
      <c r="D10" s="28"/>
      <c r="E10" s="29"/>
      <c r="F10" s="29"/>
    </row>
    <row r="11" spans="1:34" s="43" customFormat="1" ht="12" x14ac:dyDescent="0.25">
      <c r="A11" s="41"/>
      <c r="B11" s="42"/>
    </row>
    <row r="12" spans="1:34" s="97" customFormat="1" x14ac:dyDescent="0.2">
      <c r="A12" s="98" t="s">
        <v>153</v>
      </c>
      <c r="B12" s="98"/>
      <c r="C12" s="98" t="s">
        <v>53</v>
      </c>
      <c r="D12" s="98" t="s">
        <v>154</v>
      </c>
      <c r="E12" s="99" t="s">
        <v>155</v>
      </c>
      <c r="F12" s="108">
        <v>42736</v>
      </c>
      <c r="G12" s="108">
        <v>43101</v>
      </c>
      <c r="H12" s="108">
        <v>43466</v>
      </c>
      <c r="I12" s="108">
        <v>43831</v>
      </c>
    </row>
    <row r="13" spans="1:34" x14ac:dyDescent="0.2">
      <c r="E13" s="100"/>
    </row>
    <row r="14" spans="1:34" x14ac:dyDescent="0.2">
      <c r="A14" s="50" t="s">
        <v>174</v>
      </c>
      <c r="C14" s="50" t="s">
        <v>15</v>
      </c>
      <c r="D14" s="101" t="s">
        <v>175</v>
      </c>
      <c r="E14" s="100">
        <v>44244</v>
      </c>
      <c r="F14" s="59">
        <v>1.6224188790560534</v>
      </c>
      <c r="G14" s="59">
        <v>2.3947750362844467</v>
      </c>
      <c r="H14" s="59">
        <v>1.4174344436569841</v>
      </c>
      <c r="I14" s="59">
        <v>1.1180992313067684</v>
      </c>
    </row>
    <row r="15" spans="1:34" x14ac:dyDescent="0.2">
      <c r="A15" s="50" t="s">
        <v>176</v>
      </c>
      <c r="C15" s="50" t="s">
        <v>15</v>
      </c>
      <c r="D15" s="101" t="s">
        <v>175</v>
      </c>
      <c r="E15" s="100">
        <v>44243</v>
      </c>
      <c r="F15" s="59">
        <v>1.5576323987538832</v>
      </c>
      <c r="G15" s="59">
        <v>2.3006134969325132</v>
      </c>
      <c r="H15" s="59">
        <v>1.9490254872563728</v>
      </c>
      <c r="I15" s="59">
        <v>0.73529411764705621</v>
      </c>
    </row>
    <row r="16" spans="1:34" x14ac:dyDescent="0.2">
      <c r="A16" s="50" t="s">
        <v>230</v>
      </c>
      <c r="C16" s="50" t="s">
        <v>7</v>
      </c>
      <c r="D16" s="101" t="s">
        <v>175</v>
      </c>
      <c r="E16" s="100">
        <v>44204</v>
      </c>
      <c r="F16" s="53">
        <v>8.4</v>
      </c>
      <c r="G16" s="53">
        <v>7.6</v>
      </c>
      <c r="H16" s="53">
        <v>7.1</v>
      </c>
      <c r="I16" s="53">
        <v>11.6</v>
      </c>
    </row>
    <row r="17" spans="1:9" x14ac:dyDescent="0.2">
      <c r="A17" s="50" t="s">
        <v>177</v>
      </c>
      <c r="C17" s="50" t="s">
        <v>44</v>
      </c>
      <c r="D17" s="101" t="s">
        <v>175</v>
      </c>
      <c r="E17" s="100">
        <v>44204</v>
      </c>
      <c r="F17" s="53">
        <v>6.3</v>
      </c>
      <c r="G17" s="53">
        <v>5.8</v>
      </c>
      <c r="H17" s="53">
        <v>5.7</v>
      </c>
      <c r="I17" s="53">
        <v>9.5</v>
      </c>
    </row>
    <row r="18" spans="1:9" x14ac:dyDescent="0.2">
      <c r="A18" s="50" t="s">
        <v>178</v>
      </c>
      <c r="D18" s="101" t="s">
        <v>175</v>
      </c>
      <c r="E18" s="100">
        <v>44204</v>
      </c>
      <c r="F18" s="54">
        <v>884.3</v>
      </c>
      <c r="G18" s="54">
        <v>892.5</v>
      </c>
      <c r="H18" s="54">
        <v>919</v>
      </c>
      <c r="I18" s="54">
        <v>868.4</v>
      </c>
    </row>
    <row r="19" spans="1:9" x14ac:dyDescent="0.2">
      <c r="A19" s="50" t="s">
        <v>179</v>
      </c>
      <c r="C19" s="50" t="s">
        <v>13</v>
      </c>
      <c r="D19" s="101" t="s">
        <v>175</v>
      </c>
      <c r="E19" s="100">
        <v>44245</v>
      </c>
      <c r="F19" s="54">
        <v>72511.666666666672</v>
      </c>
      <c r="G19" s="54">
        <v>54105</v>
      </c>
      <c r="H19" s="54">
        <v>50613.333333333336</v>
      </c>
      <c r="I19" s="54">
        <v>83125</v>
      </c>
    </row>
    <row r="20" spans="1:9" x14ac:dyDescent="0.2">
      <c r="A20" s="50" t="s">
        <v>180</v>
      </c>
      <c r="C20" s="50" t="s">
        <v>15</v>
      </c>
      <c r="D20" s="101" t="s">
        <v>175</v>
      </c>
      <c r="E20" s="100">
        <v>44245</v>
      </c>
      <c r="F20" s="59">
        <v>-15.423494877626787</v>
      </c>
      <c r="G20" s="59">
        <v>-25.384420897786562</v>
      </c>
      <c r="H20" s="59">
        <v>-6.4535009087268502</v>
      </c>
      <c r="I20" s="59">
        <v>64.235379346680716</v>
      </c>
    </row>
    <row r="21" spans="1:9" x14ac:dyDescent="0.2">
      <c r="A21" s="50" t="s">
        <v>181</v>
      </c>
      <c r="C21" s="50" t="s">
        <v>13</v>
      </c>
      <c r="D21" s="101" t="s">
        <v>175</v>
      </c>
      <c r="E21" s="100">
        <v>44245</v>
      </c>
      <c r="F21" s="54">
        <v>24750.833333333332</v>
      </c>
      <c r="G21" s="54">
        <v>17529.166666666668</v>
      </c>
      <c r="H21" s="54">
        <v>15999.166666666666</v>
      </c>
      <c r="I21" s="54">
        <v>28465</v>
      </c>
    </row>
    <row r="22" spans="1:9" x14ac:dyDescent="0.2">
      <c r="A22" s="50" t="s">
        <v>182</v>
      </c>
      <c r="C22" s="50" t="s">
        <v>15</v>
      </c>
      <c r="D22" s="101" t="s">
        <v>175</v>
      </c>
      <c r="E22" s="100">
        <v>44245</v>
      </c>
      <c r="F22" s="59">
        <v>-11.884771709140541</v>
      </c>
      <c r="G22" s="59">
        <v>-29.177468772095207</v>
      </c>
      <c r="H22" s="59">
        <v>-8.7283099595911633</v>
      </c>
      <c r="I22" s="59">
        <v>77.915516433147559</v>
      </c>
    </row>
    <row r="23" spans="1:9" x14ac:dyDescent="0.2">
      <c r="A23" s="50" t="s">
        <v>183</v>
      </c>
      <c r="C23" s="50" t="s">
        <v>15</v>
      </c>
      <c r="D23" s="101" t="s">
        <v>175</v>
      </c>
      <c r="E23" s="100">
        <v>44232</v>
      </c>
      <c r="F23" s="59">
        <v>1.1624954149149325</v>
      </c>
      <c r="G23" s="59">
        <v>2.4182076813655584</v>
      </c>
      <c r="H23" s="59">
        <v>2.0996732026143938</v>
      </c>
      <c r="I23" s="59">
        <v>4.8838387879757805</v>
      </c>
    </row>
    <row r="24" spans="1:9" x14ac:dyDescent="0.2">
      <c r="A24" s="50" t="s">
        <v>184</v>
      </c>
      <c r="C24" s="50" t="s">
        <v>15</v>
      </c>
      <c r="D24" s="101" t="s">
        <v>175</v>
      </c>
      <c r="E24" s="100">
        <v>44256</v>
      </c>
      <c r="F24" s="53">
        <v>0.61945185200167341</v>
      </c>
      <c r="G24" s="53">
        <v>1.3721219955020514</v>
      </c>
      <c r="H24" s="53">
        <v>2.161464490818199</v>
      </c>
      <c r="I24" s="53">
        <v>4.1030839114236883</v>
      </c>
    </row>
    <row r="25" spans="1:9" x14ac:dyDescent="0.2">
      <c r="A25" s="50" t="s">
        <v>185</v>
      </c>
      <c r="C25" s="50" t="s">
        <v>15</v>
      </c>
      <c r="D25" s="101" t="s">
        <v>175</v>
      </c>
      <c r="E25" s="100">
        <v>44267</v>
      </c>
      <c r="F25" s="53">
        <v>0.25393184796855817</v>
      </c>
      <c r="G25" s="53">
        <v>1.7158264564098191</v>
      </c>
      <c r="H25" s="53">
        <v>2.9908694138753189</v>
      </c>
      <c r="I25" s="53">
        <v>5.0462770382695421</v>
      </c>
    </row>
    <row r="26" spans="1:9" x14ac:dyDescent="0.2">
      <c r="A26" s="50" t="s">
        <v>186</v>
      </c>
      <c r="C26" s="50" t="s">
        <v>15</v>
      </c>
      <c r="D26" s="101" t="s">
        <v>175</v>
      </c>
      <c r="E26" s="100">
        <v>44267</v>
      </c>
      <c r="F26" s="59">
        <v>0.32625364151794845</v>
      </c>
      <c r="G26" s="59">
        <v>1.4656664406255127</v>
      </c>
      <c r="H26" s="59">
        <v>2.9638800721707881</v>
      </c>
      <c r="I26" s="59">
        <v>5.0454327905619989</v>
      </c>
    </row>
    <row r="27" spans="1:9" x14ac:dyDescent="0.2">
      <c r="A27" s="50" t="s">
        <v>187</v>
      </c>
      <c r="C27" s="50" t="s">
        <v>127</v>
      </c>
      <c r="D27" s="101" t="s">
        <v>175</v>
      </c>
      <c r="E27" s="100">
        <v>44204</v>
      </c>
      <c r="F27" s="53">
        <v>50.884166666666665</v>
      </c>
      <c r="G27" s="53">
        <v>64.938333333333333</v>
      </c>
      <c r="H27" s="53">
        <v>56.984166666666674</v>
      </c>
      <c r="I27" s="53">
        <v>39.227499999999999</v>
      </c>
    </row>
    <row r="28" spans="1:9" x14ac:dyDescent="0.2">
      <c r="A28" s="50" t="s">
        <v>240</v>
      </c>
      <c r="C28" s="50" t="s">
        <v>239</v>
      </c>
      <c r="D28" s="101" t="s">
        <v>175</v>
      </c>
      <c r="E28" s="100">
        <v>44204</v>
      </c>
      <c r="F28" s="60" t="e">
        <v>#N/A</v>
      </c>
      <c r="G28" s="60">
        <v>1.472504</v>
      </c>
      <c r="H28" s="60">
        <v>1.605594711</v>
      </c>
      <c r="I28" s="60">
        <v>2.099217066</v>
      </c>
    </row>
    <row r="29" spans="1:9" x14ac:dyDescent="0.2">
      <c r="A29" s="50" t="s">
        <v>188</v>
      </c>
      <c r="D29" s="101" t="s">
        <v>175</v>
      </c>
      <c r="E29" s="100">
        <v>44204</v>
      </c>
      <c r="F29" s="54">
        <v>1246.337</v>
      </c>
      <c r="G29" s="54">
        <v>1267.3440000000001</v>
      </c>
      <c r="H29" s="54">
        <v>1285.711</v>
      </c>
      <c r="I29" s="54">
        <v>1306.7</v>
      </c>
    </row>
    <row r="30" spans="1:9" x14ac:dyDescent="0.2">
      <c r="A30" s="50" t="s">
        <v>205</v>
      </c>
      <c r="C30" s="50" t="s">
        <v>15</v>
      </c>
      <c r="D30" s="101" t="s">
        <v>175</v>
      </c>
      <c r="E30" s="100">
        <v>44257</v>
      </c>
      <c r="F30" s="53">
        <v>3.1086471076420708</v>
      </c>
      <c r="G30" s="53">
        <v>2.5904819974872373</v>
      </c>
      <c r="H30" s="53">
        <v>1.8031737544440318</v>
      </c>
      <c r="I30" s="53">
        <v>-5.2670034195467004</v>
      </c>
    </row>
    <row r="31" spans="1:9" x14ac:dyDescent="0.2">
      <c r="A31" s="50" t="s">
        <v>206</v>
      </c>
      <c r="C31" s="50" t="s">
        <v>44</v>
      </c>
      <c r="D31" s="101" t="s">
        <v>175</v>
      </c>
      <c r="E31" s="100">
        <v>44203</v>
      </c>
      <c r="F31" s="59">
        <v>2.9083333333333332</v>
      </c>
      <c r="G31" s="59">
        <v>3.6375000000000006</v>
      </c>
      <c r="H31" s="59">
        <v>3.9500000000000006</v>
      </c>
      <c r="I31" s="59">
        <v>2.7416666666666667</v>
      </c>
    </row>
    <row r="32" spans="1:9" x14ac:dyDescent="0.2">
      <c r="A32" s="50" t="s">
        <v>132</v>
      </c>
      <c r="C32" s="50" t="s">
        <v>44</v>
      </c>
      <c r="D32" s="101" t="s">
        <v>175</v>
      </c>
      <c r="E32" s="100">
        <v>44203</v>
      </c>
      <c r="F32" s="60">
        <v>0.95833333333333337</v>
      </c>
      <c r="G32" s="60">
        <v>1.6875</v>
      </c>
      <c r="H32" s="60">
        <v>2</v>
      </c>
      <c r="I32" s="60">
        <v>0.79166666666666663</v>
      </c>
    </row>
    <row r="33" spans="1:9" x14ac:dyDescent="0.2">
      <c r="A33" s="50" t="s">
        <v>207</v>
      </c>
      <c r="C33" s="50" t="s">
        <v>134</v>
      </c>
      <c r="D33" s="101" t="s">
        <v>175</v>
      </c>
      <c r="E33" s="100">
        <v>44249</v>
      </c>
      <c r="F33" s="53">
        <v>80.203435009694999</v>
      </c>
      <c r="G33" s="53">
        <v>81.620438145999941</v>
      </c>
      <c r="H33" s="53">
        <v>80.975452174165909</v>
      </c>
      <c r="I33" s="53">
        <v>78.983944747304648</v>
      </c>
    </row>
    <row r="34" spans="1:9" x14ac:dyDescent="0.2">
      <c r="A34" s="50" t="s">
        <v>208</v>
      </c>
      <c r="D34" s="101" t="s">
        <v>175</v>
      </c>
      <c r="E34" s="100">
        <v>44249</v>
      </c>
      <c r="F34" s="59">
        <v>31.664358143416077</v>
      </c>
      <c r="G34" s="59">
        <v>31.714029486257626</v>
      </c>
      <c r="H34" s="59">
        <v>32.43068142383202</v>
      </c>
      <c r="I34" s="59">
        <v>32.272257788087252</v>
      </c>
    </row>
    <row r="35" spans="1:9" x14ac:dyDescent="0.2">
      <c r="A35" s="50" t="s">
        <v>209</v>
      </c>
      <c r="D35" s="101" t="s">
        <v>175</v>
      </c>
      <c r="E35" s="100">
        <v>43217</v>
      </c>
      <c r="F35" s="53">
        <v>114.17845825000001</v>
      </c>
      <c r="G35" s="53" t="e">
        <v>#N/A</v>
      </c>
      <c r="H35" s="53" t="e">
        <v>#N/A</v>
      </c>
      <c r="I35" s="53" t="e">
        <v>#N/A</v>
      </c>
    </row>
    <row r="36" spans="1:9" x14ac:dyDescent="0.2">
      <c r="A36" s="50" t="s">
        <v>210</v>
      </c>
      <c r="C36" s="50" t="s">
        <v>53</v>
      </c>
      <c r="D36" s="101" t="s">
        <v>175</v>
      </c>
      <c r="E36" s="100">
        <v>44214</v>
      </c>
      <c r="F36" s="54">
        <v>11534</v>
      </c>
      <c r="G36" s="54">
        <v>10971</v>
      </c>
      <c r="H36" s="54">
        <v>11909</v>
      </c>
      <c r="I36" s="54">
        <v>9235</v>
      </c>
    </row>
    <row r="37" spans="1:9" x14ac:dyDescent="0.2">
      <c r="A37" s="50" t="s">
        <v>211</v>
      </c>
      <c r="C37" s="50" t="s">
        <v>140</v>
      </c>
      <c r="D37" s="101" t="s">
        <v>175</v>
      </c>
      <c r="E37" s="100">
        <v>44232</v>
      </c>
      <c r="F37" s="54">
        <v>5008</v>
      </c>
      <c r="G37" s="54">
        <v>4925</v>
      </c>
      <c r="H37" s="54">
        <v>5589</v>
      </c>
      <c r="I37" s="54">
        <v>3602</v>
      </c>
    </row>
    <row r="38" spans="1:9" x14ac:dyDescent="0.2">
      <c r="A38" s="50" t="s">
        <v>212</v>
      </c>
      <c r="C38" s="50" t="s">
        <v>53</v>
      </c>
      <c r="D38" s="101" t="s">
        <v>175</v>
      </c>
      <c r="E38" s="100">
        <v>44215</v>
      </c>
      <c r="F38" s="54">
        <v>23869</v>
      </c>
      <c r="G38" s="54">
        <v>20534</v>
      </c>
      <c r="H38" s="54">
        <v>20938</v>
      </c>
      <c r="I38" s="54">
        <v>21862</v>
      </c>
    </row>
    <row r="39" spans="1:9" x14ac:dyDescent="0.2">
      <c r="A39" s="50" t="s">
        <v>222</v>
      </c>
      <c r="D39" s="101" t="s">
        <v>175</v>
      </c>
      <c r="E39" s="100">
        <v>44215</v>
      </c>
      <c r="F39" s="53">
        <v>463.4635833333333</v>
      </c>
      <c r="G39" s="53">
        <v>458.09333333333331</v>
      </c>
      <c r="H39" s="53">
        <v>441.83391666666671</v>
      </c>
      <c r="I39" s="53">
        <v>449.5796666666667</v>
      </c>
    </row>
    <row r="40" spans="1:9" x14ac:dyDescent="0.2">
      <c r="A40" s="50" t="s">
        <v>213</v>
      </c>
      <c r="C40" s="50" t="s">
        <v>214</v>
      </c>
      <c r="D40" s="101" t="s">
        <v>175</v>
      </c>
      <c r="E40" s="100">
        <v>44215</v>
      </c>
      <c r="F40" s="59">
        <v>55.729323277533702</v>
      </c>
      <c r="G40" s="59">
        <v>48.551835159564263</v>
      </c>
      <c r="H40" s="59">
        <v>53.991025553706443</v>
      </c>
      <c r="I40" s="59">
        <v>61.293323057013772</v>
      </c>
    </row>
    <row r="41" spans="1:9" x14ac:dyDescent="0.2">
      <c r="A41" s="50" t="s">
        <v>215</v>
      </c>
      <c r="C41" s="50" t="s">
        <v>134</v>
      </c>
      <c r="D41" s="101" t="s">
        <v>175</v>
      </c>
      <c r="E41" s="100">
        <v>44267</v>
      </c>
      <c r="F41" s="53">
        <v>78.864432539013535</v>
      </c>
      <c r="G41" s="53">
        <v>82.885683600871431</v>
      </c>
      <c r="H41" s="53">
        <v>81.649868619638156</v>
      </c>
      <c r="I41" s="53">
        <v>78.498971038780283</v>
      </c>
    </row>
    <row r="42" spans="1:9" x14ac:dyDescent="0.2">
      <c r="A42" s="50" t="s">
        <v>216</v>
      </c>
      <c r="C42" s="50" t="s">
        <v>134</v>
      </c>
      <c r="D42" s="101" t="s">
        <v>175</v>
      </c>
      <c r="E42" s="100">
        <v>44271</v>
      </c>
      <c r="F42" s="53">
        <v>72.605239999999995</v>
      </c>
      <c r="G42" s="53">
        <v>77.901491000000007</v>
      </c>
      <c r="H42" s="53">
        <v>76.406264999999991</v>
      </c>
      <c r="I42" s="53">
        <v>64.982935000000012</v>
      </c>
    </row>
    <row r="43" spans="1:9" x14ac:dyDescent="0.2">
      <c r="A43" s="50" t="s">
        <v>217</v>
      </c>
      <c r="D43" s="101" t="s">
        <v>175</v>
      </c>
      <c r="E43" s="100">
        <v>43469</v>
      </c>
      <c r="F43" s="54">
        <v>3449</v>
      </c>
      <c r="G43" s="54">
        <v>3114</v>
      </c>
      <c r="H43" s="54" t="e">
        <v>#N/A</v>
      </c>
      <c r="I43" s="54" t="e">
        <v>#N/A</v>
      </c>
    </row>
    <row r="44" spans="1:9" x14ac:dyDescent="0.2">
      <c r="A44" s="50" t="s">
        <v>218</v>
      </c>
      <c r="D44" s="101" t="s">
        <v>175</v>
      </c>
      <c r="E44" s="100">
        <v>43469</v>
      </c>
      <c r="F44" s="54">
        <v>2220</v>
      </c>
      <c r="G44" s="54">
        <v>2209</v>
      </c>
      <c r="H44" s="54" t="e">
        <v>#N/A</v>
      </c>
      <c r="I44" s="54" t="e">
        <v>#N/A</v>
      </c>
    </row>
    <row r="45" spans="1:9" x14ac:dyDescent="0.2">
      <c r="A45" s="50" t="s">
        <v>219</v>
      </c>
      <c r="C45" s="50" t="s">
        <v>140</v>
      </c>
      <c r="D45" s="101" t="s">
        <v>175</v>
      </c>
      <c r="E45" s="100">
        <v>44232</v>
      </c>
      <c r="F45" s="54">
        <v>131</v>
      </c>
      <c r="G45" s="54">
        <v>162</v>
      </c>
      <c r="H45" s="54">
        <v>155</v>
      </c>
      <c r="I45" s="54">
        <v>122</v>
      </c>
    </row>
    <row r="46" spans="1:9" x14ac:dyDescent="0.2">
      <c r="A46" s="50" t="s">
        <v>220</v>
      </c>
      <c r="C46" s="50" t="s">
        <v>150</v>
      </c>
      <c r="D46" s="101" t="s">
        <v>175</v>
      </c>
      <c r="E46" s="100">
        <v>44244</v>
      </c>
      <c r="F46" s="53">
        <v>4571.9860309999995</v>
      </c>
      <c r="G46" s="53">
        <v>4550.4057459999995</v>
      </c>
      <c r="H46" s="53">
        <v>5168.2210189999996</v>
      </c>
      <c r="I46" s="53">
        <v>3451.9480649999996</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7" customFormat="1" ht="165" customHeight="1" x14ac:dyDescent="0.25">
      <c r="B1" s="187" t="s">
        <v>120</v>
      </c>
      <c r="D1" s="187" t="s">
        <v>121</v>
      </c>
      <c r="F1" s="187" t="s">
        <v>84</v>
      </c>
      <c r="H1" s="187" t="s">
        <v>8</v>
      </c>
      <c r="J1" s="187" t="s">
        <v>86</v>
      </c>
      <c r="L1" s="187" t="s">
        <v>87</v>
      </c>
      <c r="N1" s="187" t="s">
        <v>88</v>
      </c>
      <c r="P1" s="187" t="s">
        <v>89</v>
      </c>
      <c r="R1" s="187" t="s">
        <v>90</v>
      </c>
      <c r="T1" s="187" t="s">
        <v>122</v>
      </c>
      <c r="V1" s="187" t="s">
        <v>123</v>
      </c>
      <c r="X1" s="187" t="s">
        <v>124</v>
      </c>
      <c r="Z1" s="187" t="s">
        <v>125</v>
      </c>
      <c r="AB1" s="187" t="s">
        <v>126</v>
      </c>
      <c r="AD1" s="187" t="s">
        <v>128</v>
      </c>
      <c r="AF1" s="187" t="s">
        <v>129</v>
      </c>
      <c r="AH1" s="187" t="s">
        <v>131</v>
      </c>
      <c r="AJ1" s="187" t="s">
        <v>38</v>
      </c>
      <c r="AL1" s="187" t="s">
        <v>132</v>
      </c>
      <c r="AN1" s="187" t="s">
        <v>133</v>
      </c>
      <c r="AP1" s="187" t="s">
        <v>135</v>
      </c>
      <c r="AR1" s="187" t="s">
        <v>49</v>
      </c>
      <c r="AT1" s="187" t="s">
        <v>138</v>
      </c>
      <c r="AV1" s="187" t="s">
        <v>139</v>
      </c>
      <c r="AX1" s="187" t="s">
        <v>141</v>
      </c>
      <c r="AZ1" s="187" t="s">
        <v>142</v>
      </c>
      <c r="BB1" s="187" t="s">
        <v>143</v>
      </c>
      <c r="BD1" s="187" t="s">
        <v>144</v>
      </c>
      <c r="BF1" s="187" t="s">
        <v>145</v>
      </c>
      <c r="BH1" s="187" t="s">
        <v>146</v>
      </c>
      <c r="BJ1" s="187" t="s">
        <v>147</v>
      </c>
      <c r="BL1" s="187" t="s">
        <v>148</v>
      </c>
      <c r="BN1" s="187" t="s">
        <v>149</v>
      </c>
    </row>
    <row r="2" spans="1:67" x14ac:dyDescent="0.25">
      <c r="B2" t="s">
        <v>15</v>
      </c>
      <c r="D2" t="s">
        <v>15</v>
      </c>
      <c r="F2" t="s">
        <v>44</v>
      </c>
      <c r="H2" t="s">
        <v>44</v>
      </c>
      <c r="J2" t="s">
        <v>11</v>
      </c>
      <c r="L2" t="s">
        <v>13</v>
      </c>
      <c r="N2" t="s">
        <v>15</v>
      </c>
      <c r="P2" t="s">
        <v>13</v>
      </c>
      <c r="R2" t="s">
        <v>15</v>
      </c>
      <c r="T2" t="s">
        <v>15</v>
      </c>
      <c r="V2" t="s">
        <v>15</v>
      </c>
      <c r="X2" t="s">
        <v>15</v>
      </c>
      <c r="Z2" t="s">
        <v>15</v>
      </c>
      <c r="AB2" t="s">
        <v>127</v>
      </c>
      <c r="AD2" t="s">
        <v>26</v>
      </c>
      <c r="AF2" s="105" t="s">
        <v>156</v>
      </c>
      <c r="AG2" s="105"/>
      <c r="AH2" t="s">
        <v>15</v>
      </c>
      <c r="AJ2" t="s">
        <v>44</v>
      </c>
      <c r="AL2" t="s">
        <v>44</v>
      </c>
      <c r="AN2" t="s">
        <v>134</v>
      </c>
      <c r="AP2" t="s">
        <v>136</v>
      </c>
      <c r="AR2" t="s">
        <v>137</v>
      </c>
      <c r="AT2" t="s">
        <v>53</v>
      </c>
      <c r="AV2" t="s">
        <v>140</v>
      </c>
      <c r="AX2" t="s">
        <v>53</v>
      </c>
      <c r="AZ2" t="s">
        <v>47</v>
      </c>
      <c r="BD2" t="s">
        <v>134</v>
      </c>
      <c r="BF2" t="s">
        <v>134</v>
      </c>
      <c r="BL2" t="s">
        <v>140</v>
      </c>
      <c r="BN2" t="s">
        <v>150</v>
      </c>
    </row>
    <row r="3" spans="1:67" x14ac:dyDescent="0.25">
      <c r="A3" t="s">
        <v>91</v>
      </c>
      <c r="B3" t="s">
        <v>94</v>
      </c>
      <c r="D3" t="s">
        <v>95</v>
      </c>
      <c r="F3" t="s">
        <v>77</v>
      </c>
      <c r="H3" t="s">
        <v>78</v>
      </c>
      <c r="J3" t="s">
        <v>79</v>
      </c>
      <c r="L3" t="s">
        <v>80</v>
      </c>
      <c r="N3" t="s">
        <v>81</v>
      </c>
      <c r="P3" t="s">
        <v>82</v>
      </c>
      <c r="R3" t="s">
        <v>83</v>
      </c>
      <c r="T3" t="s">
        <v>96</v>
      </c>
      <c r="V3" t="s">
        <v>97</v>
      </c>
      <c r="X3" t="s">
        <v>98</v>
      </c>
      <c r="Z3" t="s">
        <v>99</v>
      </c>
      <c r="AB3" t="s">
        <v>100</v>
      </c>
      <c r="AD3" t="s">
        <v>101</v>
      </c>
      <c r="AF3" t="s">
        <v>102</v>
      </c>
      <c r="AH3" t="s">
        <v>103</v>
      </c>
      <c r="AJ3" t="s">
        <v>104</v>
      </c>
      <c r="AL3" t="s">
        <v>105</v>
      </c>
      <c r="AN3" t="s">
        <v>106</v>
      </c>
      <c r="AP3" t="s">
        <v>107</v>
      </c>
      <c r="AR3" t="s">
        <v>108</v>
      </c>
      <c r="AT3" t="s">
        <v>109</v>
      </c>
      <c r="AV3" t="s">
        <v>110</v>
      </c>
      <c r="AX3" t="s">
        <v>111</v>
      </c>
      <c r="AZ3" t="s">
        <v>112</v>
      </c>
      <c r="BB3" t="s">
        <v>113</v>
      </c>
      <c r="BD3" t="s">
        <v>114</v>
      </c>
      <c r="BF3" t="s">
        <v>115</v>
      </c>
      <c r="BH3" t="s">
        <v>116</v>
      </c>
      <c r="BJ3" t="s">
        <v>117</v>
      </c>
      <c r="BL3" t="s">
        <v>118</v>
      </c>
      <c r="BN3" t="s">
        <v>119</v>
      </c>
    </row>
    <row r="4" spans="1:67" x14ac:dyDescent="0.25">
      <c r="A4" s="186">
        <v>42736</v>
      </c>
      <c r="B4" t="s">
        <v>94</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0.47912388774811188</v>
      </c>
      <c r="U4" s="104">
        <f>VLOOKUP($A16,dXdata!DATA,MATCH(T$3,dXdata!IDS,0) + 1,FALSE)</f>
        <v>3.780653950953683</v>
      </c>
      <c r="V4" s="56">
        <f>VLOOKUP($A4,dXdata!DATA,MATCH(V$3,dXdata!IDS,0) + 1,FALSE)</f>
        <v>0.18242881889154461</v>
      </c>
      <c r="W4" s="56">
        <f>VLOOKUP($A16,dXdata!DATA,MATCH(V$3,dXdata!IDS,0) + 1,FALSE)</f>
        <v>1.5862862291503799</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1.6924031210211909</v>
      </c>
      <c r="AI4" s="56">
        <f>VLOOKUP($A16,dXdata!DATA,MATCH(AH$3,dXdata!IDS,0) + 1,FALSE)</f>
        <v>2.7105391008066526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6.5956951463365128</v>
      </c>
      <c r="AO4" s="56">
        <f>VLOOKUP($A16,dXdata!DATA,MATCH(AN$3,dXdata!IDS,0) + 1,FALSE)</f>
        <v>6.71593700244276</v>
      </c>
      <c r="AP4" s="56">
        <f>VLOOKUP($A4,dXdata!DATA,MATCH(AP$3,dXdata!IDS,0) + 1,FALSE)</f>
        <v>2.6233445240947475</v>
      </c>
      <c r="AQ4" s="56">
        <f>VLOOKUP($A16,dXdata!DATA,MATCH(AP$3,dXdata!IDS,0) + 1,FALSE)</f>
        <v>2.6423069438990412</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6.1616593401638147</v>
      </c>
      <c r="BE4" s="56">
        <f>VLOOKUP($A16,dXdata!DATA,MATCH(BD$3,dXdata!IDS,0) + 1,FALSE)</f>
        <v>6.8089121452657606</v>
      </c>
      <c r="BF4" s="56">
        <f>VLOOKUP($A4,dXdata!DATA,MATCH(BF$3,dXdata!IDS,0) + 1,FALSE)</f>
        <v>5.7062970000000002</v>
      </c>
      <c r="BG4" s="56">
        <f>VLOOKUP($A16,dXdata!DATA,MATCH(BF$3,dXdata!IDS,0) + 1,FALSE)</f>
        <v>6.3642120000000002</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6">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-0.33602150537634934</v>
      </c>
      <c r="U5" s="104">
        <f>VLOOKUP($A17,dXdata!DATA,MATCH(T$3,dXdata!IDS,0) + 1,FALSE)</f>
        <v>3.7761294672960188</v>
      </c>
      <c r="V5" s="56">
        <f>VLOOKUP($A5,dXdata!DATA,MATCH(V$3,dXdata!IDS,0) + 1,FALSE)</f>
        <v>-1.1817099430019073</v>
      </c>
      <c r="W5" s="56">
        <f>VLOOKUP($A17,dXdata!DATA,MATCH(V$3,dXdata!IDS,0) + 1,FALSE)</f>
        <v>3.7381003245754663</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2.2475913791673463</v>
      </c>
      <c r="AI5" s="56">
        <f>VLOOKUP($A17,dXdata!DATA,MATCH(AH$3,dXdata!IDS,0) + 1,FALSE)</f>
        <v>2.8507188437446818</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6.6497542024365002</v>
      </c>
      <c r="AO5" s="56">
        <f>VLOOKUP($A17,dXdata!DATA,MATCH(AN$3,dXdata!IDS,0) + 1,FALSE)</f>
        <v>6.7552001180552059</v>
      </c>
      <c r="AP5" s="56">
        <f>VLOOKUP($A5,dXdata!DATA,MATCH(AP$3,dXdata!IDS,0) + 1,FALSE)</f>
        <v>2.6439632910134234</v>
      </c>
      <c r="AQ5" s="56">
        <f>VLOOKUP($A17,dXdata!DATA,MATCH(AP$3,dXdata!IDS,0) + 1,FALSE)</f>
        <v>2.660006542296518</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6.2456665654283743</v>
      </c>
      <c r="BE5" s="56">
        <f>VLOOKUP($A17,dXdata!DATA,MATCH(BD$3,dXdata!IDS,0) + 1,FALSE)</f>
        <v>6.8154156114507174</v>
      </c>
      <c r="BF5" s="56">
        <f>VLOOKUP($A5,dXdata!DATA,MATCH(BF$3,dXdata!IDS,0) + 1,FALSE)</f>
        <v>5.845961</v>
      </c>
      <c r="BG5" s="56">
        <f>VLOOKUP($A17,dXdata!DATA,MATCH(BF$3,dXdata!IDS,0) + 1,FALSE)</f>
        <v>6.3569589999999998</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6">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-0.56818181818182323</v>
      </c>
      <c r="U6" s="104">
        <f>VLOOKUP($A18,dXdata!DATA,MATCH(T$3,dXdata!IDS,0) + 1,FALSE)</f>
        <v>2.8907563025210026</v>
      </c>
      <c r="V6" s="56">
        <f>VLOOKUP($A6,dXdata!DATA,MATCH(V$3,dXdata!IDS,0) + 1,FALSE)</f>
        <v>-0.88239801378116045</v>
      </c>
      <c r="W6" s="56">
        <f>VLOOKUP($A18,dXdata!DATA,MATCH(V$3,dXdata!IDS,0) + 1,FALSE)</f>
        <v>3.0271305897353162</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3.0522138943125166</v>
      </c>
      <c r="AI6" s="56">
        <f>VLOOKUP($A18,dXdata!DATA,MATCH(AH$3,dXdata!IDS,0) + 1,FALSE)</f>
        <v>2.7049549741069212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6.5874109375031029</v>
      </c>
      <c r="AO6" s="56">
        <f>VLOOKUP($A18,dXdata!DATA,MATCH(AN$3,dXdata!IDS,0) + 1,FALSE)</f>
        <v>6.6931654139378072</v>
      </c>
      <c r="AP6" s="56">
        <f>VLOOKUP($A6,dXdata!DATA,MATCH(AP$3,dXdata!IDS,0) + 1,FALSE)</f>
        <v>2.6104499112439026</v>
      </c>
      <c r="AQ6" s="56">
        <f>VLOOKUP($A18,dXdata!DATA,MATCH(AP$3,dXdata!IDS,0) + 1,FALSE)</f>
        <v>2.632645994518616</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6.452695758637895</v>
      </c>
      <c r="BE6" s="56">
        <f>VLOOKUP($A18,dXdata!DATA,MATCH(BD$3,dXdata!IDS,0) + 1,FALSE)</f>
        <v>6.7909062724023963</v>
      </c>
      <c r="BF6" s="56">
        <f>VLOOKUP($A6,dXdata!DATA,MATCH(BF$3,dXdata!IDS,0) + 1,FALSE)</f>
        <v>5.9934570000000003</v>
      </c>
      <c r="BG6" s="56">
        <f>VLOOKUP($A18,dXdata!DATA,MATCH(BF$3,dXdata!IDS,0) + 1,FALSE)</f>
        <v>6.3289869999999997</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6">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-0.89940039973350761</v>
      </c>
      <c r="U7" s="104">
        <f>VLOOKUP($A19,dXdata!DATA,MATCH(T$3,dXdata!IDS,0) + 1,FALSE)</f>
        <v>2.5546218487394912</v>
      </c>
      <c r="V7" s="56">
        <f>VLOOKUP($A7,dXdata!DATA,MATCH(V$3,dXdata!IDS,0) + 1,FALSE)</f>
        <v>0.36470255445277822</v>
      </c>
      <c r="W7" s="56">
        <f>VLOOKUP($A19,dXdata!DATA,MATCH(V$3,dXdata!IDS,0) + 1,FALSE)</f>
        <v>2.1139374597024085</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3.2107068735444111</v>
      </c>
      <c r="AI7" s="56"/>
      <c r="AJ7" s="104">
        <f>VLOOKUP($A7,dXdata!DATA,MATCH(AJ$3,dXdata!IDS,0) + 1,FALSE)</f>
        <v>2.7</v>
      </c>
      <c r="AK7" s="104"/>
      <c r="AL7" s="104">
        <f>VLOOKUP($A7,dXdata!DATA,MATCH(AL$3,dXdata!IDS,0) + 1,FALSE)</f>
        <v>0.75</v>
      </c>
      <c r="AM7" s="104"/>
      <c r="AN7" s="56">
        <f>VLOOKUP($A7,dXdata!DATA,MATCH(AN$3,dXdata!IDS,0) + 1,FALSE)</f>
        <v>6.6186934122046743</v>
      </c>
      <c r="AO7" s="56"/>
      <c r="AP7" s="56">
        <f>VLOOKUP($A7,dXdata!DATA,MATCH(AP$3,dXdata!IDS,0) + 1,FALSE)</f>
        <v>2.6605758998094946</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6.4497613785500976</v>
      </c>
      <c r="BE7" s="56"/>
      <c r="BF7" s="56">
        <f>VLOOKUP($A7,dXdata!DATA,MATCH(BF$3,dXdata!IDS,0) + 1,FALSE)</f>
        <v>6.0675129999999999</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6">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-0.84573748308525154</v>
      </c>
      <c r="U8" s="104">
        <f>VLOOKUP($A20,dXdata!DATA,MATCH(T$3,dXdata!IDS,0) + 1,FALSE)</f>
        <v>4.2647560559536002</v>
      </c>
      <c r="V8" s="56">
        <f>VLOOKUP($A8,dXdata!DATA,MATCH(V$3,dXdata!IDS,0) + 1,FALSE)</f>
        <v>0.85037449138902765</v>
      </c>
      <c r="W8" s="56">
        <f>VLOOKUP($A20,dXdata!DATA,MATCH(V$3,dXdata!IDS,0) + 1,FALSE)</f>
        <v>0.77755017618355016</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4.197253781737964</v>
      </c>
      <c r="AI8" s="56"/>
      <c r="AJ8" s="104">
        <f>VLOOKUP($A8,dXdata!DATA,MATCH(AJ$3,dXdata!IDS,0) + 1,FALSE)</f>
        <v>2.7</v>
      </c>
      <c r="AK8" s="104"/>
      <c r="AL8" s="104">
        <f>VLOOKUP($A8,dXdata!DATA,MATCH(AL$3,dXdata!IDS,0) + 1,FALSE)</f>
        <v>0.75</v>
      </c>
      <c r="AM8" s="104"/>
      <c r="AN8" s="56">
        <f>VLOOKUP($A8,dXdata!DATA,MATCH(AN$3,dXdata!IDS,0) + 1,FALSE)</f>
        <v>6.6576988945144437</v>
      </c>
      <c r="AO8" s="56"/>
      <c r="AP8" s="56">
        <f>VLOOKUP($A8,dXdata!DATA,MATCH(AP$3,dXdata!IDS,0) + 1,FALSE)</f>
        <v>2.7045350366662899</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6.7932705270604812</v>
      </c>
      <c r="BE8" s="56"/>
      <c r="BF8" s="56">
        <f>VLOOKUP($A8,dXdata!DATA,MATCH(BF$3,dXdata!IDS,0) + 1,FALSE)</f>
        <v>6.2361709999999997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6">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-0.17012589316094395</v>
      </c>
      <c r="U9" s="104">
        <f>VLOOKUP($A21,dXdata!DATA,MATCH(T$3,dXdata!IDS,0) + 1,FALSE)</f>
        <v>2.6925698704839851</v>
      </c>
      <c r="V9" s="56">
        <f>VLOOKUP($A9,dXdata!DATA,MATCH(V$3,dXdata!IDS,0) + 1,FALSE)</f>
        <v>0.97876736210442683</v>
      </c>
      <c r="W9" s="56">
        <f>VLOOKUP($A21,dXdata!DATA,MATCH(V$3,dXdata!IDS,0) + 1,FALSE)</f>
        <v>1.1437878373929733</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3.8941463379951191</v>
      </c>
      <c r="AI9" s="56"/>
      <c r="AJ9" s="104">
        <f>VLOOKUP($A9,dXdata!DATA,MATCH(AJ$3,dXdata!IDS,0) + 1,FALSE)</f>
        <v>2.7</v>
      </c>
      <c r="AK9" s="104"/>
      <c r="AL9" s="104">
        <f>VLOOKUP($A9,dXdata!DATA,MATCH(AL$3,dXdata!IDS,0) + 1,FALSE)</f>
        <v>0.75</v>
      </c>
      <c r="AM9" s="104"/>
      <c r="AN9" s="56">
        <f>VLOOKUP($A9,dXdata!DATA,MATCH(AN$3,dXdata!IDS,0) + 1,FALSE)</f>
        <v>6.7069757572557993</v>
      </c>
      <c r="AO9" s="56"/>
      <c r="AP9" s="56">
        <f>VLOOKUP($A9,dXdata!DATA,MATCH(AP$3,dXdata!IDS,0) + 1,FALSE)</f>
        <v>2.7066915292750329</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6.5567734171714696</v>
      </c>
      <c r="BE9" s="56"/>
      <c r="BF9" s="56">
        <f>VLOOKUP($A9,dXdata!DATA,MATCH(BF$3,dXdata!IDS,0) + 1,FALSE)</f>
        <v>6.02888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6">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0.54274084124830146</v>
      </c>
      <c r="U10" s="104">
        <f>VLOOKUP($A22,dXdata!DATA,MATCH(T$3,dXdata!IDS,0) + 1,FALSE)</f>
        <v>1.4507422402159298</v>
      </c>
      <c r="V10" s="56">
        <f>VLOOKUP($A10,dXdata!DATA,MATCH(V$3,dXdata!IDS,0) + 1,FALSE)</f>
        <v>-0.66757538813640993</v>
      </c>
      <c r="W10" s="56">
        <f>VLOOKUP($A22,dXdata!DATA,MATCH(V$3,dXdata!IDS,0) + 1,FALSE)</f>
        <v>2.3788653064269472</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3.347477117843245</v>
      </c>
      <c r="AI10" s="56"/>
      <c r="AJ10" s="104">
        <f>VLOOKUP($A10,dXdata!DATA,MATCH(AJ$3,dXdata!IDS,0) + 1,FALSE)</f>
        <v>2.95</v>
      </c>
      <c r="AK10" s="104"/>
      <c r="AL10" s="104">
        <f>VLOOKUP($A10,dXdata!DATA,MATCH(AL$3,dXdata!IDS,0) + 1,FALSE)</f>
        <v>1</v>
      </c>
      <c r="AM10" s="104"/>
      <c r="AN10" s="56">
        <f>VLOOKUP($A10,dXdata!DATA,MATCH(AN$3,dXdata!IDS,0) + 1,FALSE)</f>
        <v>6.6644093433283924</v>
      </c>
      <c r="AO10" s="56"/>
      <c r="AP10" s="56">
        <f>VLOOKUP($A10,dXdata!DATA,MATCH(AP$3,dXdata!IDS,0) + 1,FALSE)</f>
        <v>2.6571681401302008</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6.722382241108666</v>
      </c>
      <c r="BE10" s="56"/>
      <c r="BF10" s="56">
        <f>VLOOKUP($A10,dXdata!DATA,MATCH(BF$3,dXdata!IDS,0) + 1,FALSE)</f>
        <v>5.8826099999999997</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6">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3.0594706084565271</v>
      </c>
      <c r="U11" s="104">
        <f>VLOOKUP($A23,dXdata!DATA,MATCH(T$3,dXdata!IDS,0) + 1,FALSE)</f>
        <v>0.50033355570380245</v>
      </c>
      <c r="V11" s="56">
        <f>VLOOKUP($A11,dXdata!DATA,MATCH(V$3,dXdata!IDS,0) + 1,FALSE)</f>
        <v>-0.72859744990890762</v>
      </c>
      <c r="W11" s="56">
        <f>VLOOKUP($A23,dXdata!DATA,MATCH(V$3,dXdata!IDS,0) + 1,FALSE)</f>
        <v>1.9885437526195648</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3.0326799938376503</v>
      </c>
      <c r="AI11" s="56"/>
      <c r="AJ11" s="104">
        <f>VLOOKUP($A11,dXdata!DATA,MATCH(AJ$3,dXdata!IDS,0) + 1,FALSE)</f>
        <v>2.95</v>
      </c>
      <c r="AK11" s="104"/>
      <c r="AL11" s="104">
        <f>VLOOKUP($A11,dXdata!DATA,MATCH(AL$3,dXdata!IDS,0) + 1,FALSE)</f>
        <v>1</v>
      </c>
      <c r="AM11" s="104"/>
      <c r="AN11" s="56">
        <f>VLOOKUP($A11,dXdata!DATA,MATCH(AN$3,dXdata!IDS,0) + 1,FALSE)</f>
        <v>6.6348404296632388</v>
      </c>
      <c r="AO11" s="56"/>
      <c r="AP11" s="56">
        <f>VLOOKUP($A11,dXdata!DATA,MATCH(AP$3,dXdata!IDS,0) + 1,FALSE)</f>
        <v>2.6016469948287972</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6.5345324709833159</v>
      </c>
      <c r="BE11" s="56"/>
      <c r="BF11" s="56">
        <f>VLOOKUP($A11,dXdata!DATA,MATCH(BF$3,dXdata!IDS,0) + 1,FALSE)</f>
        <v>5.9851710000000002</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6">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2.681602172437203</v>
      </c>
      <c r="U12" s="104">
        <f>VLOOKUP($A24,dXdata!DATA,MATCH(T$3,dXdata!IDS,0) + 1,FALSE)</f>
        <v>1.4876033057851235</v>
      </c>
      <c r="V12" s="56">
        <f>VLOOKUP($A12,dXdata!DATA,MATCH(V$3,dXdata!IDS,0) + 1,FALSE)</f>
        <v>3.6530781457424055</v>
      </c>
      <c r="W12" s="56">
        <f>VLOOKUP($A24,dXdata!DATA,MATCH(V$3,dXdata!IDS,0) + 1,FALSE)</f>
        <v>-1.4433417989734521</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2.9423986996501394</v>
      </c>
      <c r="AI12" s="56"/>
      <c r="AJ12" s="104">
        <f>VLOOKUP($A12,dXdata!DATA,MATCH(AJ$3,dXdata!IDS,0) + 1,FALSE)</f>
        <v>3.2</v>
      </c>
      <c r="AK12" s="104"/>
      <c r="AL12" s="104">
        <f>VLOOKUP($A12,dXdata!DATA,MATCH(AL$3,dXdata!IDS,0) + 1,FALSE)</f>
        <v>1.25</v>
      </c>
      <c r="AM12" s="104"/>
      <c r="AN12" s="56">
        <f>VLOOKUP($A12,dXdata!DATA,MATCH(AN$3,dXdata!IDS,0) + 1,FALSE)</f>
        <v>6.7492415989967496</v>
      </c>
      <c r="AO12" s="56"/>
      <c r="AP12" s="56">
        <f>VLOOKUP($A12,dXdata!DATA,MATCH(AP$3,dXdata!IDS,0) + 1,FALSE)</f>
        <v>2.6232163834708859</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6.6833695165713767</v>
      </c>
      <c r="BE12" s="56"/>
      <c r="BF12" s="56">
        <f>VLOOKUP($A12,dXdata!DATA,MATCH(BF$3,dXdata!IDS,0) + 1,FALSE)</f>
        <v>5.9306179999999999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6">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3.6747192922762739</v>
      </c>
      <c r="U13" s="104">
        <f>VLOOKUP($A25,dXdata!DATA,MATCH(T$3,dXdata!IDS,0) + 1,FALSE)</f>
        <v>1.706596652445036</v>
      </c>
      <c r="V13" s="56">
        <f>VLOOKUP($A13,dXdata!DATA,MATCH(V$3,dXdata!IDS,0) + 1,FALSE)</f>
        <v>2.6435185454618537</v>
      </c>
      <c r="W13" s="56">
        <f>VLOOKUP($A25,dXdata!DATA,MATCH(V$3,dXdata!IDS,0) + 1,FALSE)</f>
        <v>0.69848847437166128</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3.1455227234090444</v>
      </c>
      <c r="AI13" s="56"/>
      <c r="AJ13" s="104">
        <f>VLOOKUP($A13,dXdata!DATA,MATCH(AJ$3,dXdata!IDS,0) + 1,FALSE)</f>
        <v>3.2</v>
      </c>
      <c r="AK13" s="104"/>
      <c r="AL13" s="104">
        <f>VLOOKUP($A13,dXdata!DATA,MATCH(AL$3,dXdata!IDS,0) + 1,FALSE)</f>
        <v>1.25</v>
      </c>
      <c r="AM13" s="104"/>
      <c r="AN13" s="56">
        <f>VLOOKUP($A13,dXdata!DATA,MATCH(AN$3,dXdata!IDS,0) + 1,FALSE)</f>
        <v>6.8662500572965133</v>
      </c>
      <c r="AO13" s="56"/>
      <c r="AP13" s="56">
        <f>VLOOKUP($A13,dXdata!DATA,MATCH(AP$3,dXdata!IDS,0) + 1,FALSE)</f>
        <v>2.6251222080464602</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6.7886943875494206</v>
      </c>
      <c r="BE13" s="56"/>
      <c r="BF13" s="56">
        <f>VLOOKUP($A13,dXdata!DATA,MATCH(BF$3,dXdata!IDS,0) + 1,FALSE)</f>
        <v>6.1780889999999999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6">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3.195105370496254</v>
      </c>
      <c r="U14" s="104">
        <f>VLOOKUP($A26,dXdata!DATA,MATCH(T$3,dXdata!IDS,0) + 1,FALSE)</f>
        <v>2.7009222661396493</v>
      </c>
      <c r="V14" s="56">
        <f>VLOOKUP($A14,dXdata!DATA,MATCH(V$3,dXdata!IDS,0) + 1,FALSE)</f>
        <v>0.56315366049879412</v>
      </c>
      <c r="W14" s="56">
        <f>VLOOKUP($A26,dXdata!DATA,MATCH(V$3,dXdata!IDS,0) + 1,FALSE)</f>
        <v>1.2640629287477889</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3.2259595778698857</v>
      </c>
      <c r="AI14" s="56"/>
      <c r="AJ14" s="104">
        <f>VLOOKUP($A14,dXdata!DATA,MATCH(AJ$3,dXdata!IDS,0) + 1,FALSE)</f>
        <v>3.2</v>
      </c>
      <c r="AK14" s="104"/>
      <c r="AL14" s="104">
        <f>VLOOKUP($A14,dXdata!DATA,MATCH(AL$3,dXdata!IDS,0) + 1,FALSE)</f>
        <v>1.25</v>
      </c>
      <c r="AM14" s="104"/>
      <c r="AN14" s="56">
        <f>VLOOKUP($A14,dXdata!DATA,MATCH(AN$3,dXdata!IDS,0) + 1,FALSE)</f>
        <v>6.7539748619994455</v>
      </c>
      <c r="AO14" s="56"/>
      <c r="AP14" s="56">
        <f>VLOOKUP($A14,dXdata!DATA,MATCH(AP$3,dXdata!IDS,0) + 1,FALSE)</f>
        <v>2.6033354885235664</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6.7443951371249344</v>
      </c>
      <c r="BE14" s="56"/>
      <c r="BF14" s="56">
        <f>VLOOKUP($A14,dXdata!DATA,MATCH(BF$3,dXdata!IDS,0) + 1,FALSE)</f>
        <v>6.339162</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6">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3.2323232323232309</v>
      </c>
      <c r="U15" s="104">
        <f>VLOOKUP($A27,dXdata!DATA,MATCH(T$3,dXdata!IDS,0) + 1,FALSE)</f>
        <v>1.3372472276581782</v>
      </c>
      <c r="V15" s="56">
        <f>VLOOKUP($A15,dXdata!DATA,MATCH(V$3,dXdata!IDS,0) + 1,FALSE)</f>
        <v>1.7674011892611974</v>
      </c>
      <c r="W15" s="56">
        <f>VLOOKUP($A27,dXdata!DATA,MATCH(V$3,dXdata!IDS,0) + 1,FALSE)</f>
        <v>-0.68597922713249382</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3.3251276577888955</v>
      </c>
      <c r="AI15" s="56"/>
      <c r="AJ15" s="104">
        <f>VLOOKUP($A15,dXdata!DATA,MATCH(AJ$3,dXdata!IDS,0) + 1,FALSE)</f>
        <v>3.2</v>
      </c>
      <c r="AK15" s="104"/>
      <c r="AL15" s="104">
        <f>VLOOKUP($A15,dXdata!DATA,MATCH(AL$3,dXdata!IDS,0) + 1,FALSE)</f>
        <v>1.25</v>
      </c>
      <c r="AM15" s="104"/>
      <c r="AN15" s="56">
        <f>VLOOKUP($A15,dXdata!DATA,MATCH(AN$3,dXdata!IDS,0) + 1,FALSE)</f>
        <v>6.7184903681596158</v>
      </c>
      <c r="AO15" s="56"/>
      <c r="AP15" s="56">
        <f>VLOOKUP($A15,dXdata!DATA,MATCH(AP$3,dXdata!IDS,0) + 1,FALSE)</f>
        <v>2.604308736313278</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6.7312317986636812</v>
      </c>
      <c r="BE15" s="56"/>
      <c r="BF15" s="56">
        <f>VLOOKUP($A15,dXdata!DATA,MATCH(BF$3,dXdata!IDS,0) + 1,FALSE)</f>
        <v>6.4113110000000004</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65"/>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66</v>
      </c>
    </row>
    <row r="2" spans="1:34" s="27" customFormat="1" ht="24.95" customHeight="1" x14ac:dyDescent="0.25">
      <c r="A2" s="25"/>
      <c r="B2" s="26" t="s">
        <v>67</v>
      </c>
      <c r="D2" s="28"/>
      <c r="E2" s="29"/>
      <c r="F2" s="29"/>
    </row>
    <row r="3" spans="1:34" s="31" customFormat="1" x14ac:dyDescent="0.2">
      <c r="A3" s="30" t="s">
        <v>75</v>
      </c>
      <c r="E3" s="32"/>
    </row>
    <row r="4" spans="1:34" s="31" customFormat="1" ht="11.25" x14ac:dyDescent="0.15">
      <c r="A4" s="30" t="s">
        <v>68</v>
      </c>
      <c r="B4" s="33" t="s">
        <v>76</v>
      </c>
    </row>
    <row r="5" spans="1:34" s="31" customFormat="1" ht="11.25" x14ac:dyDescent="0.15">
      <c r="A5" s="30" t="s">
        <v>69</v>
      </c>
      <c r="B5" s="33" t="s">
        <v>152</v>
      </c>
    </row>
    <row r="6" spans="1:34" s="31" customFormat="1" ht="11.25" x14ac:dyDescent="0.15">
      <c r="A6" s="30" t="s">
        <v>92</v>
      </c>
      <c r="B6" s="33" t="s">
        <v>93</v>
      </c>
      <c r="G6" s="34"/>
    </row>
    <row r="7" spans="1:34" s="36" customFormat="1" ht="18" x14ac:dyDescent="0.15">
      <c r="A7" s="35" t="s">
        <v>70</v>
      </c>
      <c r="B7" s="36" t="s">
        <v>94</v>
      </c>
      <c r="C7" s="36" t="s">
        <v>95</v>
      </c>
      <c r="D7" s="36" t="s">
        <v>77</v>
      </c>
      <c r="E7" s="36" t="s">
        <v>78</v>
      </c>
      <c r="F7" s="36" t="s">
        <v>79</v>
      </c>
      <c r="G7" s="36" t="s">
        <v>80</v>
      </c>
      <c r="H7" s="36" t="s">
        <v>81</v>
      </c>
      <c r="I7" s="36" t="s">
        <v>82</v>
      </c>
      <c r="J7" s="36" t="s">
        <v>83</v>
      </c>
      <c r="K7" s="36" t="s">
        <v>96</v>
      </c>
      <c r="L7" s="36" t="s">
        <v>97</v>
      </c>
      <c r="M7" s="36" t="s">
        <v>98</v>
      </c>
      <c r="N7" s="36" t="s">
        <v>99</v>
      </c>
      <c r="O7" s="36" t="s">
        <v>100</v>
      </c>
      <c r="P7" s="36" t="s">
        <v>101</v>
      </c>
      <c r="Q7" s="36" t="s">
        <v>102</v>
      </c>
      <c r="R7" s="36" t="s">
        <v>103</v>
      </c>
      <c r="S7" s="36" t="s">
        <v>104</v>
      </c>
      <c r="T7" s="36" t="s">
        <v>105</v>
      </c>
      <c r="U7" s="36" t="s">
        <v>106</v>
      </c>
      <c r="V7" s="36" t="s">
        <v>107</v>
      </c>
      <c r="W7" s="36" t="s">
        <v>108</v>
      </c>
      <c r="X7" s="36" t="s">
        <v>109</v>
      </c>
      <c r="Y7" s="36" t="s">
        <v>110</v>
      </c>
      <c r="Z7" s="36" t="s">
        <v>111</v>
      </c>
      <c r="AA7" s="36" t="s">
        <v>112</v>
      </c>
      <c r="AB7" s="36" t="s">
        <v>113</v>
      </c>
      <c r="AC7" s="36" t="s">
        <v>114</v>
      </c>
      <c r="AD7" s="36" t="s">
        <v>115</v>
      </c>
      <c r="AE7" s="36" t="s">
        <v>116</v>
      </c>
      <c r="AF7" s="36" t="s">
        <v>117</v>
      </c>
      <c r="AG7" s="36" t="s">
        <v>118</v>
      </c>
      <c r="AH7" s="36" t="s">
        <v>119</v>
      </c>
    </row>
    <row r="8" spans="1:34" s="38" customFormat="1" ht="11.25" x14ac:dyDescent="0.15">
      <c r="A8" s="37"/>
    </row>
    <row r="9" spans="1:34" s="39" customFormat="1" x14ac:dyDescent="0.2"/>
    <row r="10" spans="1:34" s="27" customFormat="1" ht="24.95" customHeight="1" x14ac:dyDescent="0.2">
      <c r="A10" s="40"/>
      <c r="B10" s="26" t="s">
        <v>71</v>
      </c>
      <c r="D10" s="28"/>
      <c r="E10" s="29"/>
      <c r="F10" s="29"/>
    </row>
    <row r="11" spans="1:34" s="43" customFormat="1" ht="12" x14ac:dyDescent="0.25">
      <c r="A11" s="41"/>
      <c r="B11" s="42"/>
    </row>
    <row r="12" spans="1:34" s="45" customFormat="1" ht="127.5" x14ac:dyDescent="0.2">
      <c r="A12" s="44" t="s">
        <v>72</v>
      </c>
      <c r="B12" s="45" t="s">
        <v>120</v>
      </c>
      <c r="C12" s="45" t="s">
        <v>121</v>
      </c>
      <c r="D12" s="45" t="s">
        <v>84</v>
      </c>
      <c r="E12" s="45" t="s">
        <v>8</v>
      </c>
      <c r="F12" s="45" t="s">
        <v>86</v>
      </c>
      <c r="G12" s="45" t="s">
        <v>87</v>
      </c>
      <c r="H12" s="45" t="s">
        <v>88</v>
      </c>
      <c r="I12" s="45" t="s">
        <v>231</v>
      </c>
      <c r="J12" s="45" t="s">
        <v>90</v>
      </c>
      <c r="K12" s="45" t="s">
        <v>122</v>
      </c>
      <c r="L12" s="45" t="s">
        <v>123</v>
      </c>
      <c r="M12" s="45" t="s">
        <v>124</v>
      </c>
      <c r="N12" s="45" t="s">
        <v>125</v>
      </c>
      <c r="O12" s="45" t="s">
        <v>126</v>
      </c>
      <c r="P12" s="45" t="s">
        <v>238</v>
      </c>
      <c r="Q12" s="45" t="s">
        <v>129</v>
      </c>
      <c r="R12" s="45" t="s">
        <v>131</v>
      </c>
      <c r="S12" s="45" t="s">
        <v>38</v>
      </c>
      <c r="T12" s="45" t="s">
        <v>132</v>
      </c>
      <c r="U12" s="45" t="s">
        <v>133</v>
      </c>
      <c r="V12" s="45" t="s">
        <v>135</v>
      </c>
      <c r="W12" s="45" t="s">
        <v>49</v>
      </c>
      <c r="X12" s="45" t="s">
        <v>138</v>
      </c>
      <c r="Y12" s="45" t="s">
        <v>139</v>
      </c>
      <c r="Z12" s="45" t="s">
        <v>141</v>
      </c>
      <c r="AA12" s="45" t="s">
        <v>142</v>
      </c>
      <c r="AB12" s="45" t="s">
        <v>143</v>
      </c>
      <c r="AC12" s="45" t="s">
        <v>144</v>
      </c>
      <c r="AD12" s="45" t="s">
        <v>145</v>
      </c>
      <c r="AE12" s="45" t="s">
        <v>146</v>
      </c>
      <c r="AF12" s="45" t="s">
        <v>147</v>
      </c>
      <c r="AG12" s="45" t="s">
        <v>148</v>
      </c>
      <c r="AH12" s="45" t="s">
        <v>149</v>
      </c>
    </row>
    <row r="13" spans="1:34" s="47" customFormat="1" x14ac:dyDescent="0.2">
      <c r="A13" s="46" t="s">
        <v>73</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127</v>
      </c>
      <c r="P13" s="47" t="s">
        <v>239</v>
      </c>
      <c r="Q13" s="58" t="s">
        <v>130</v>
      </c>
      <c r="R13" s="47" t="s">
        <v>15</v>
      </c>
      <c r="S13" s="47" t="s">
        <v>44</v>
      </c>
      <c r="T13" s="47" t="s">
        <v>44</v>
      </c>
      <c r="U13" s="47" t="s">
        <v>134</v>
      </c>
      <c r="V13" s="47" t="s">
        <v>136</v>
      </c>
      <c r="W13" s="47" t="s">
        <v>137</v>
      </c>
      <c r="X13" s="47" t="s">
        <v>53</v>
      </c>
      <c r="Y13" s="47" t="s">
        <v>140</v>
      </c>
      <c r="Z13" s="47" t="s">
        <v>53</v>
      </c>
      <c r="AA13" s="47" t="s">
        <v>47</v>
      </c>
      <c r="AC13" s="47" t="s">
        <v>134</v>
      </c>
      <c r="AD13" s="47" t="s">
        <v>134</v>
      </c>
      <c r="AG13" s="47" t="s">
        <v>140</v>
      </c>
      <c r="AH13" s="47" t="s">
        <v>150</v>
      </c>
    </row>
    <row r="14" spans="1:34" s="47" customFormat="1" x14ac:dyDescent="0.2">
      <c r="A14" s="46" t="s">
        <v>68</v>
      </c>
      <c r="B14" s="51" t="s">
        <v>85</v>
      </c>
      <c r="C14" s="51" t="s">
        <v>85</v>
      </c>
      <c r="D14" s="51" t="s">
        <v>85</v>
      </c>
      <c r="E14" s="51" t="s">
        <v>85</v>
      </c>
      <c r="F14" s="51" t="s">
        <v>85</v>
      </c>
      <c r="G14" s="51" t="s">
        <v>85</v>
      </c>
      <c r="H14" s="51" t="s">
        <v>85</v>
      </c>
      <c r="I14" s="51" t="s">
        <v>85</v>
      </c>
      <c r="J14" s="51" t="s">
        <v>85</v>
      </c>
      <c r="K14" s="51" t="s">
        <v>85</v>
      </c>
      <c r="L14" s="51" t="s">
        <v>85</v>
      </c>
      <c r="M14" s="51" t="s">
        <v>85</v>
      </c>
      <c r="N14" s="51" t="s">
        <v>85</v>
      </c>
      <c r="O14" s="51" t="s">
        <v>85</v>
      </c>
      <c r="P14" s="51" t="s">
        <v>85</v>
      </c>
      <c r="Q14" s="51" t="s">
        <v>85</v>
      </c>
      <c r="R14" s="51" t="s">
        <v>85</v>
      </c>
      <c r="S14" s="51" t="s">
        <v>85</v>
      </c>
      <c r="T14" s="51" t="s">
        <v>85</v>
      </c>
      <c r="U14" s="51" t="s">
        <v>85</v>
      </c>
      <c r="V14" s="51" t="s">
        <v>85</v>
      </c>
      <c r="W14" s="51" t="s">
        <v>85</v>
      </c>
      <c r="X14" s="51" t="s">
        <v>85</v>
      </c>
      <c r="Y14" s="51" t="s">
        <v>85</v>
      </c>
      <c r="Z14" s="51" t="s">
        <v>85</v>
      </c>
      <c r="AA14" s="51" t="s">
        <v>85</v>
      </c>
      <c r="AB14" s="51" t="s">
        <v>85</v>
      </c>
      <c r="AC14" s="51" t="s">
        <v>85</v>
      </c>
      <c r="AD14" s="51" t="s">
        <v>85</v>
      </c>
      <c r="AE14" s="51" t="s">
        <v>85</v>
      </c>
      <c r="AF14" s="51" t="s">
        <v>85</v>
      </c>
      <c r="AG14" s="51" t="s">
        <v>85</v>
      </c>
      <c r="AH14" s="51" t="s">
        <v>85</v>
      </c>
    </row>
    <row r="15" spans="1:34" s="49" customFormat="1" x14ac:dyDescent="0.2">
      <c r="A15" s="48" t="s">
        <v>74</v>
      </c>
      <c r="B15" s="49">
        <v>44272</v>
      </c>
      <c r="C15" s="49">
        <v>44272</v>
      </c>
      <c r="D15" s="49">
        <v>44267</v>
      </c>
      <c r="E15" s="49">
        <v>44267</v>
      </c>
      <c r="F15" s="49">
        <v>44267</v>
      </c>
      <c r="G15" s="49">
        <v>44245</v>
      </c>
      <c r="H15" s="49">
        <v>44245</v>
      </c>
      <c r="I15" s="49">
        <v>44245</v>
      </c>
      <c r="J15" s="49">
        <v>44245</v>
      </c>
      <c r="K15" s="49">
        <v>44267</v>
      </c>
      <c r="L15" s="49">
        <v>44256</v>
      </c>
      <c r="M15" s="49">
        <v>44267</v>
      </c>
      <c r="N15" s="49">
        <v>44267</v>
      </c>
      <c r="O15" s="49">
        <v>44256</v>
      </c>
      <c r="P15" s="49">
        <v>44256</v>
      </c>
      <c r="Q15" s="49">
        <v>44267</v>
      </c>
      <c r="R15" s="49">
        <v>44257</v>
      </c>
      <c r="S15" s="49">
        <v>44256</v>
      </c>
      <c r="T15" s="49">
        <v>44256</v>
      </c>
      <c r="U15" s="49">
        <v>44249</v>
      </c>
      <c r="V15" s="49">
        <v>44249</v>
      </c>
      <c r="W15" s="49">
        <v>43188</v>
      </c>
      <c r="X15" s="49">
        <v>44272</v>
      </c>
      <c r="Y15" s="49">
        <v>44257</v>
      </c>
      <c r="Z15" s="49">
        <v>44270</v>
      </c>
      <c r="AA15" s="49">
        <v>44270</v>
      </c>
      <c r="AB15" s="49">
        <v>44270</v>
      </c>
      <c r="AC15" s="49">
        <v>44267</v>
      </c>
      <c r="AD15" s="49">
        <v>44271</v>
      </c>
      <c r="AE15" s="49">
        <v>43714</v>
      </c>
      <c r="AF15" s="49">
        <v>43714</v>
      </c>
      <c r="AG15" s="49">
        <v>44257</v>
      </c>
      <c r="AH15" s="49">
        <v>44267</v>
      </c>
    </row>
    <row r="16" spans="1:34" x14ac:dyDescent="0.2">
      <c r="A16" s="52">
        <v>42736</v>
      </c>
      <c r="B16" s="59">
        <v>2.3082650781831582</v>
      </c>
      <c r="C16" s="59">
        <v>2.1293375394321856</v>
      </c>
      <c r="D16" s="53">
        <v>9.5</v>
      </c>
      <c r="E16" s="53">
        <v>6.7</v>
      </c>
      <c r="F16" s="53">
        <v>840.2</v>
      </c>
      <c r="G16" s="54">
        <v>87100</v>
      </c>
      <c r="H16" s="53">
        <v>31.174698795180731</v>
      </c>
      <c r="I16" s="54">
        <v>29110</v>
      </c>
      <c r="J16" s="53">
        <v>37.89673140691616</v>
      </c>
      <c r="K16" s="59">
        <v>0.47912388774811188</v>
      </c>
      <c r="L16" s="53">
        <v>0.18242881889154461</v>
      </c>
      <c r="M16" s="53">
        <v>0.53050397877985045</v>
      </c>
      <c r="N16" s="53">
        <v>0.58199033575681014</v>
      </c>
      <c r="O16" s="59">
        <v>52.5</v>
      </c>
      <c r="P16" s="60" t="e">
        <v>#N/A</v>
      </c>
      <c r="Q16" s="53">
        <v>1243.5454999999999</v>
      </c>
      <c r="R16" s="53">
        <v>1.6924031210211909</v>
      </c>
      <c r="S16" s="59">
        <v>2.7</v>
      </c>
      <c r="T16" s="59">
        <v>0.75</v>
      </c>
      <c r="U16" s="53">
        <v>6.5956951463365128</v>
      </c>
      <c r="V16" s="59">
        <v>2.6233445240947475</v>
      </c>
      <c r="W16" s="60">
        <v>101.669213</v>
      </c>
      <c r="X16" s="54">
        <v>426</v>
      </c>
      <c r="Y16" s="54">
        <v>391</v>
      </c>
      <c r="Z16" s="54">
        <v>1147</v>
      </c>
      <c r="AA16" s="54">
        <v>451242</v>
      </c>
      <c r="AB16" s="61">
        <v>0.37385919165580184</v>
      </c>
      <c r="AC16" s="53">
        <v>6.1616593401638147</v>
      </c>
      <c r="AD16" s="53">
        <v>5.7062970000000002</v>
      </c>
      <c r="AE16" s="54">
        <v>0</v>
      </c>
      <c r="AF16" s="54">
        <v>15</v>
      </c>
      <c r="AG16" s="54">
        <v>8</v>
      </c>
      <c r="AH16" s="223">
        <v>211.71464</v>
      </c>
    </row>
    <row r="17" spans="1:34" x14ac:dyDescent="0.2">
      <c r="A17" s="52">
        <v>42767</v>
      </c>
      <c r="B17" s="59">
        <v>2.0833333333333259</v>
      </c>
      <c r="C17" s="59">
        <v>2.0456333595594067</v>
      </c>
      <c r="D17" s="53">
        <v>9.1</v>
      </c>
      <c r="E17" s="53">
        <v>6.9</v>
      </c>
      <c r="F17" s="53">
        <v>838.6</v>
      </c>
      <c r="G17" s="54">
        <v>82560</v>
      </c>
      <c r="H17" s="53">
        <v>20.490367775831864</v>
      </c>
      <c r="I17" s="54">
        <v>27520</v>
      </c>
      <c r="J17" s="53">
        <v>26.820276497695851</v>
      </c>
      <c r="K17" s="59">
        <v>-0.33602150537634934</v>
      </c>
      <c r="L17" s="53">
        <v>-1.1817099430019073</v>
      </c>
      <c r="M17" s="53">
        <v>0.9914077990746728</v>
      </c>
      <c r="N17" s="53">
        <v>1.5533669629273827</v>
      </c>
      <c r="O17" s="59">
        <v>53.47</v>
      </c>
      <c r="P17" s="60" t="e">
        <v>#N/A</v>
      </c>
      <c r="Q17" s="53">
        <v>1244.4760000000001</v>
      </c>
      <c r="R17" s="53">
        <v>2.2475913791673463</v>
      </c>
      <c r="S17" s="59">
        <v>2.7</v>
      </c>
      <c r="T17" s="59">
        <v>0.75</v>
      </c>
      <c r="U17" s="53">
        <v>6.6497542024365002</v>
      </c>
      <c r="V17" s="59">
        <v>2.6439632910134234</v>
      </c>
      <c r="W17" s="60">
        <v>110.624357</v>
      </c>
      <c r="X17" s="54">
        <v>508</v>
      </c>
      <c r="Y17" s="54">
        <v>426</v>
      </c>
      <c r="Z17" s="54">
        <v>1689</v>
      </c>
      <c r="AA17" s="54">
        <v>464834</v>
      </c>
      <c r="AB17" s="61">
        <v>0.53096510531279473</v>
      </c>
      <c r="AC17" s="53">
        <v>6.2456665654283743</v>
      </c>
      <c r="AD17" s="53">
        <v>5.845961</v>
      </c>
      <c r="AE17" s="54">
        <v>401</v>
      </c>
      <c r="AF17" s="54">
        <v>420</v>
      </c>
      <c r="AG17" s="54">
        <v>9</v>
      </c>
      <c r="AH17" s="223">
        <v>203.44859099999999</v>
      </c>
    </row>
    <row r="18" spans="1:34" x14ac:dyDescent="0.2">
      <c r="A18" s="52">
        <v>42795</v>
      </c>
      <c r="B18" s="59">
        <v>1.3284132841328455</v>
      </c>
      <c r="C18" s="59">
        <v>1.5637216575449475</v>
      </c>
      <c r="D18" s="53">
        <v>9.1</v>
      </c>
      <c r="E18" s="53">
        <v>7.2</v>
      </c>
      <c r="F18" s="53">
        <v>836</v>
      </c>
      <c r="G18" s="54">
        <v>80470</v>
      </c>
      <c r="H18" s="53">
        <v>12.924501824305356</v>
      </c>
      <c r="I18" s="54">
        <v>26970</v>
      </c>
      <c r="J18" s="53">
        <v>19.653948535936117</v>
      </c>
      <c r="K18" s="59">
        <v>-0.56818181818182323</v>
      </c>
      <c r="L18" s="53">
        <v>-0.88239801378116045</v>
      </c>
      <c r="M18" s="53">
        <v>-0.13020833333332593</v>
      </c>
      <c r="N18" s="53">
        <v>0.23842499254922433</v>
      </c>
      <c r="O18" s="59">
        <v>49.33</v>
      </c>
      <c r="P18" s="60" t="e">
        <v>#N/A</v>
      </c>
      <c r="Q18" s="53">
        <v>1245.4065000000001</v>
      </c>
      <c r="R18" s="53">
        <v>3.0522138943125166</v>
      </c>
      <c r="S18" s="59">
        <v>2.7</v>
      </c>
      <c r="T18" s="59">
        <v>0.75</v>
      </c>
      <c r="U18" s="53">
        <v>6.5874109375031029</v>
      </c>
      <c r="V18" s="59">
        <v>2.6104499112439026</v>
      </c>
      <c r="W18" s="60">
        <v>111.692083</v>
      </c>
      <c r="X18" s="54">
        <v>1145</v>
      </c>
      <c r="Y18" s="54">
        <v>504</v>
      </c>
      <c r="Z18" s="54">
        <v>2384</v>
      </c>
      <c r="AA18" s="54">
        <v>472491</v>
      </c>
      <c r="AB18" s="61">
        <v>0.56573327005220697</v>
      </c>
      <c r="AC18" s="53">
        <v>6.452695758637895</v>
      </c>
      <c r="AD18" s="53">
        <v>5.9934570000000003</v>
      </c>
      <c r="AE18" s="54">
        <v>327</v>
      </c>
      <c r="AF18" s="54">
        <v>231</v>
      </c>
      <c r="AG18" s="54">
        <v>10</v>
      </c>
      <c r="AH18" s="223">
        <v>377.489687</v>
      </c>
    </row>
    <row r="19" spans="1:34" x14ac:dyDescent="0.2">
      <c r="A19" s="52">
        <v>42826</v>
      </c>
      <c r="B19" s="59">
        <v>1.77121771217712</v>
      </c>
      <c r="C19" s="59">
        <v>1.6367887763055311</v>
      </c>
      <c r="D19" s="53">
        <v>9.1</v>
      </c>
      <c r="E19" s="53">
        <v>7</v>
      </c>
      <c r="F19" s="53">
        <v>838.9</v>
      </c>
      <c r="G19" s="54">
        <v>77680</v>
      </c>
      <c r="H19" s="53">
        <v>5.7878251395887315</v>
      </c>
      <c r="I19" s="54">
        <v>26210</v>
      </c>
      <c r="J19" s="53">
        <v>11.960700555318237</v>
      </c>
      <c r="K19" s="59">
        <v>-0.89940039973350761</v>
      </c>
      <c r="L19" s="53">
        <v>0.36470255445277822</v>
      </c>
      <c r="M19" s="53">
        <v>9.6649484536093233E-2</v>
      </c>
      <c r="N19" s="53">
        <v>0.50331056865418056</v>
      </c>
      <c r="O19" s="59">
        <v>51.06</v>
      </c>
      <c r="P19" s="60" t="e">
        <v>#N/A</v>
      </c>
      <c r="Q19" s="53">
        <v>1246.337</v>
      </c>
      <c r="R19" s="53">
        <v>3.2107068735444111</v>
      </c>
      <c r="S19" s="59">
        <v>2.7</v>
      </c>
      <c r="T19" s="59">
        <v>0.75</v>
      </c>
      <c r="U19" s="53">
        <v>6.6186934122046743</v>
      </c>
      <c r="V19" s="59">
        <v>2.6605758998094946</v>
      </c>
      <c r="W19" s="60">
        <v>109.403066</v>
      </c>
      <c r="X19" s="54">
        <v>1099</v>
      </c>
      <c r="Y19" s="54">
        <v>407</v>
      </c>
      <c r="Z19" s="54">
        <v>2393</v>
      </c>
      <c r="AA19" s="54">
        <v>475516</v>
      </c>
      <c r="AB19" s="61">
        <v>0.55599442379182151</v>
      </c>
      <c r="AC19" s="53">
        <v>6.4497613785500976</v>
      </c>
      <c r="AD19" s="53">
        <v>6.0675129999999999</v>
      </c>
      <c r="AE19" s="54">
        <v>229</v>
      </c>
      <c r="AF19" s="54">
        <v>154</v>
      </c>
      <c r="AG19" s="54">
        <v>14</v>
      </c>
      <c r="AH19" s="223">
        <v>262.26815900000003</v>
      </c>
    </row>
    <row r="20" spans="1:34" x14ac:dyDescent="0.2">
      <c r="A20" s="52">
        <v>42856</v>
      </c>
      <c r="B20" s="59">
        <v>1.3980868285504044</v>
      </c>
      <c r="C20" s="59">
        <v>1.3198757763975166</v>
      </c>
      <c r="D20" s="53">
        <v>9.1999999999999993</v>
      </c>
      <c r="E20" s="53">
        <v>6.9</v>
      </c>
      <c r="F20" s="53">
        <v>848.2</v>
      </c>
      <c r="G20" s="54">
        <v>73250</v>
      </c>
      <c r="H20" s="53">
        <v>-9.51204447189623</v>
      </c>
      <c r="I20" s="54">
        <v>25490</v>
      </c>
      <c r="J20" s="53">
        <v>-0.62378167641325977</v>
      </c>
      <c r="K20" s="59">
        <v>-0.84573748308525154</v>
      </c>
      <c r="L20" s="53">
        <v>0.85037449138902765</v>
      </c>
      <c r="M20" s="53">
        <v>-0.99327138737584919</v>
      </c>
      <c r="N20" s="53">
        <v>-0.95960204485602274</v>
      </c>
      <c r="O20" s="59">
        <v>48.48</v>
      </c>
      <c r="P20" s="60" t="e">
        <v>#N/A</v>
      </c>
      <c r="Q20" s="53">
        <v>1248.0875833333332</v>
      </c>
      <c r="R20" s="53">
        <v>4.197253781737964</v>
      </c>
      <c r="S20" s="59">
        <v>2.7</v>
      </c>
      <c r="T20" s="59">
        <v>0.75</v>
      </c>
      <c r="U20" s="53">
        <v>6.6576988945144437</v>
      </c>
      <c r="V20" s="59">
        <v>2.7045350366662899</v>
      </c>
      <c r="W20" s="60">
        <v>111.52138100000001</v>
      </c>
      <c r="X20" s="54">
        <v>957</v>
      </c>
      <c r="Y20" s="54">
        <v>460</v>
      </c>
      <c r="Z20" s="54">
        <v>2657</v>
      </c>
      <c r="AA20" s="54">
        <v>485444</v>
      </c>
      <c r="AB20" s="61">
        <v>0.54004065040650406</v>
      </c>
      <c r="AC20" s="53">
        <v>6.7932705270604812</v>
      </c>
      <c r="AD20" s="53">
        <v>6.2361709999999997</v>
      </c>
      <c r="AE20" s="54">
        <v>253</v>
      </c>
      <c r="AF20" s="54">
        <v>217</v>
      </c>
      <c r="AG20" s="54">
        <v>15</v>
      </c>
      <c r="AH20" s="223">
        <v>377.96681799999999</v>
      </c>
    </row>
    <row r="21" spans="1:34" x14ac:dyDescent="0.2">
      <c r="A21" s="52">
        <v>42887</v>
      </c>
      <c r="B21" s="59">
        <v>0.65885797950220315</v>
      </c>
      <c r="C21" s="59">
        <v>1.0069713400464808</v>
      </c>
      <c r="D21" s="53">
        <v>8.6</v>
      </c>
      <c r="E21" s="53">
        <v>6.5</v>
      </c>
      <c r="F21" s="53">
        <v>859.1</v>
      </c>
      <c r="G21" s="54">
        <v>71900</v>
      </c>
      <c r="H21" s="53">
        <v>-12.295681873627718</v>
      </c>
      <c r="I21" s="54">
        <v>25050</v>
      </c>
      <c r="J21" s="53">
        <v>-3.9493865030674868</v>
      </c>
      <c r="K21" s="59">
        <v>-0.17012589316094395</v>
      </c>
      <c r="L21" s="53">
        <v>0.97876736210442683</v>
      </c>
      <c r="M21" s="53">
        <v>-1.1616650532429773</v>
      </c>
      <c r="N21" s="53">
        <v>-1.4304156089446463</v>
      </c>
      <c r="O21" s="59">
        <v>45.18</v>
      </c>
      <c r="P21" s="60" t="e">
        <v>#N/A</v>
      </c>
      <c r="Q21" s="53">
        <v>1249.8381666666667</v>
      </c>
      <c r="R21" s="53">
        <v>3.8941463379951191</v>
      </c>
      <c r="S21" s="59">
        <v>2.7</v>
      </c>
      <c r="T21" s="59">
        <v>0.75</v>
      </c>
      <c r="U21" s="53">
        <v>6.7069757572557993</v>
      </c>
      <c r="V21" s="59">
        <v>2.7066915292750329</v>
      </c>
      <c r="W21" s="60">
        <v>111.516792</v>
      </c>
      <c r="X21" s="54">
        <v>1390</v>
      </c>
      <c r="Y21" s="54">
        <v>435</v>
      </c>
      <c r="Z21" s="54">
        <v>2659</v>
      </c>
      <c r="AA21" s="54">
        <v>483106</v>
      </c>
      <c r="AB21" s="61">
        <v>0.54972090138515606</v>
      </c>
      <c r="AC21" s="53">
        <v>6.5567734171714696</v>
      </c>
      <c r="AD21" s="53">
        <v>6.02888</v>
      </c>
      <c r="AE21" s="54">
        <v>292</v>
      </c>
      <c r="AF21" s="54">
        <v>208</v>
      </c>
      <c r="AG21" s="54">
        <v>12</v>
      </c>
      <c r="AH21" s="223">
        <v>328.27255500000001</v>
      </c>
    </row>
    <row r="22" spans="1:34" x14ac:dyDescent="0.2">
      <c r="A22" s="52">
        <v>42917</v>
      </c>
      <c r="B22" s="59">
        <v>1.3245033112582627</v>
      </c>
      <c r="C22" s="59">
        <v>1.1636927851047307</v>
      </c>
      <c r="D22" s="53">
        <v>8.4</v>
      </c>
      <c r="E22" s="53">
        <v>6.4</v>
      </c>
      <c r="F22" s="53">
        <v>867.1</v>
      </c>
      <c r="G22" s="54">
        <v>67000</v>
      </c>
      <c r="H22" s="53">
        <v>-29.332348908342997</v>
      </c>
      <c r="I22" s="54">
        <v>23250</v>
      </c>
      <c r="J22" s="53">
        <v>-25.64758554525104</v>
      </c>
      <c r="K22" s="59">
        <v>0.54274084124830146</v>
      </c>
      <c r="L22" s="53">
        <v>-0.66757538813640993</v>
      </c>
      <c r="M22" s="53">
        <v>-1.0094431781178859</v>
      </c>
      <c r="N22" s="53">
        <v>-1.4248366013071778</v>
      </c>
      <c r="O22" s="59">
        <v>46.63</v>
      </c>
      <c r="P22" s="60" t="e">
        <v>#N/A</v>
      </c>
      <c r="Q22" s="53">
        <v>1251.5887499999999</v>
      </c>
      <c r="R22" s="53">
        <v>3.347477117843245</v>
      </c>
      <c r="S22" s="59">
        <v>2.95</v>
      </c>
      <c r="T22" s="59">
        <v>1</v>
      </c>
      <c r="U22" s="53">
        <v>6.6644093433283924</v>
      </c>
      <c r="V22" s="59">
        <v>2.6571681401302008</v>
      </c>
      <c r="W22" s="60">
        <v>113.571958</v>
      </c>
      <c r="X22" s="54">
        <v>1146</v>
      </c>
      <c r="Y22" s="54">
        <v>328</v>
      </c>
      <c r="Z22" s="54">
        <v>2095</v>
      </c>
      <c r="AA22" s="54">
        <v>458480</v>
      </c>
      <c r="AB22" s="61">
        <v>0.54857292484943698</v>
      </c>
      <c r="AC22" s="53">
        <v>6.722382241108666</v>
      </c>
      <c r="AD22" s="53">
        <v>5.8826099999999997</v>
      </c>
      <c r="AE22" s="54">
        <v>246</v>
      </c>
      <c r="AF22" s="54">
        <v>158</v>
      </c>
      <c r="AG22" s="54">
        <v>5</v>
      </c>
      <c r="AH22" s="223">
        <v>291.73443700000001</v>
      </c>
    </row>
    <row r="23" spans="1:34" x14ac:dyDescent="0.2">
      <c r="A23" s="52">
        <v>42948</v>
      </c>
      <c r="B23" s="59">
        <v>1.247248716067495</v>
      </c>
      <c r="C23" s="59">
        <v>1.3986013986014179</v>
      </c>
      <c r="D23" s="53">
        <v>8.6999999999999993</v>
      </c>
      <c r="E23" s="53">
        <v>6.5</v>
      </c>
      <c r="F23" s="53">
        <v>864.4</v>
      </c>
      <c r="G23" s="54">
        <v>68100</v>
      </c>
      <c r="H23" s="53">
        <v>-24.734748010610076</v>
      </c>
      <c r="I23" s="54">
        <v>23280</v>
      </c>
      <c r="J23" s="53">
        <v>-21.298174442190664</v>
      </c>
      <c r="K23" s="59">
        <v>3.0594706084565271</v>
      </c>
      <c r="L23" s="53">
        <v>-0.72859744990890762</v>
      </c>
      <c r="M23" s="53">
        <v>-6.5984823490594646E-2</v>
      </c>
      <c r="N23" s="53">
        <v>-0.87989441267047885</v>
      </c>
      <c r="O23" s="59">
        <v>48.04</v>
      </c>
      <c r="P23" s="60" t="e">
        <v>#N/A</v>
      </c>
      <c r="Q23" s="53">
        <v>1253.3393333333333</v>
      </c>
      <c r="R23" s="53">
        <v>3.0326799938376503</v>
      </c>
      <c r="S23" s="59">
        <v>2.95</v>
      </c>
      <c r="T23" s="59">
        <v>1</v>
      </c>
      <c r="U23" s="53">
        <v>6.6348404296632388</v>
      </c>
      <c r="V23" s="59">
        <v>2.6016469948287972</v>
      </c>
      <c r="W23" s="60">
        <v>121.692031</v>
      </c>
      <c r="X23" s="54">
        <v>809</v>
      </c>
      <c r="Y23" s="54">
        <v>450</v>
      </c>
      <c r="Z23" s="54">
        <v>2059</v>
      </c>
      <c r="AA23" s="54">
        <v>461083</v>
      </c>
      <c r="AB23" s="61">
        <v>0.52781338118431176</v>
      </c>
      <c r="AC23" s="53">
        <v>6.5345324709833159</v>
      </c>
      <c r="AD23" s="53">
        <v>5.9851710000000002</v>
      </c>
      <c r="AE23" s="54">
        <v>297</v>
      </c>
      <c r="AF23" s="54">
        <v>215</v>
      </c>
      <c r="AG23" s="54">
        <v>18</v>
      </c>
      <c r="AH23" s="223">
        <v>340.54346099999998</v>
      </c>
    </row>
    <row r="24" spans="1:34" x14ac:dyDescent="0.2">
      <c r="A24" s="52">
        <v>42979</v>
      </c>
      <c r="B24" s="59">
        <v>1.4001473839351464</v>
      </c>
      <c r="C24" s="59">
        <v>1.552795031055898</v>
      </c>
      <c r="D24" s="53">
        <v>8.8000000000000007</v>
      </c>
      <c r="E24" s="53">
        <v>6.4</v>
      </c>
      <c r="F24" s="53">
        <v>856.7</v>
      </c>
      <c r="G24" s="54">
        <v>66830</v>
      </c>
      <c r="H24" s="53">
        <v>-31.792202490304145</v>
      </c>
      <c r="I24" s="54">
        <v>23150</v>
      </c>
      <c r="J24" s="53">
        <v>-30.292080698584765</v>
      </c>
      <c r="K24" s="59">
        <v>2.681602172437203</v>
      </c>
      <c r="L24" s="53">
        <v>3.6530781457424055</v>
      </c>
      <c r="M24" s="53">
        <v>0.76259946949601698</v>
      </c>
      <c r="N24" s="53">
        <v>-1.9400352733689452E-2</v>
      </c>
      <c r="O24" s="59">
        <v>49.82</v>
      </c>
      <c r="P24" s="60" t="e">
        <v>#N/A</v>
      </c>
      <c r="Q24" s="53">
        <v>1255.0899166666668</v>
      </c>
      <c r="R24" s="53">
        <v>2.9423986996501394</v>
      </c>
      <c r="S24" s="59">
        <v>3.2</v>
      </c>
      <c r="T24" s="59">
        <v>1.25</v>
      </c>
      <c r="U24" s="53">
        <v>6.7492415989967496</v>
      </c>
      <c r="V24" s="59">
        <v>2.6232163834708859</v>
      </c>
      <c r="W24" s="60">
        <v>112.44416</v>
      </c>
      <c r="X24" s="54">
        <v>914</v>
      </c>
      <c r="Y24" s="54">
        <v>404</v>
      </c>
      <c r="Z24" s="54">
        <v>1899</v>
      </c>
      <c r="AA24" s="54">
        <v>462700</v>
      </c>
      <c r="AB24" s="61">
        <v>0.46509919177075681</v>
      </c>
      <c r="AC24" s="53">
        <v>6.6833695165713767</v>
      </c>
      <c r="AD24" s="53">
        <v>5.9306179999999999</v>
      </c>
      <c r="AE24" s="54">
        <v>296</v>
      </c>
      <c r="AF24" s="54">
        <v>189</v>
      </c>
      <c r="AG24" s="54">
        <v>5</v>
      </c>
      <c r="AH24" s="223">
        <v>1161.7674730000001</v>
      </c>
    </row>
    <row r="25" spans="1:34" x14ac:dyDescent="0.2">
      <c r="A25" s="52">
        <v>43009</v>
      </c>
      <c r="B25" s="59">
        <v>1.3939838591342513</v>
      </c>
      <c r="C25" s="59">
        <v>1.3942680092951187</v>
      </c>
      <c r="D25" s="53">
        <v>8.4</v>
      </c>
      <c r="E25" s="53">
        <v>6.1</v>
      </c>
      <c r="F25" s="53">
        <v>848.7</v>
      </c>
      <c r="G25" s="54">
        <v>65060</v>
      </c>
      <c r="H25" s="53">
        <v>-35.641507567514097</v>
      </c>
      <c r="I25" s="54">
        <v>22510</v>
      </c>
      <c r="J25" s="53">
        <v>-34.468704512372639</v>
      </c>
      <c r="K25" s="59">
        <v>3.6747192922762739</v>
      </c>
      <c r="L25" s="53">
        <v>2.6435185454618537</v>
      </c>
      <c r="M25" s="53">
        <v>1.2637179913534968</v>
      </c>
      <c r="N25" s="53">
        <v>1.6335100893270171</v>
      </c>
      <c r="O25" s="59">
        <v>51.58</v>
      </c>
      <c r="P25" s="60" t="e">
        <v>#N/A</v>
      </c>
      <c r="Q25" s="53">
        <v>1256.8405</v>
      </c>
      <c r="R25" s="53">
        <v>3.1455227234090444</v>
      </c>
      <c r="S25" s="59">
        <v>3.2</v>
      </c>
      <c r="T25" s="59">
        <v>1.25</v>
      </c>
      <c r="U25" s="53">
        <v>6.8662500572965133</v>
      </c>
      <c r="V25" s="59">
        <v>2.6251222080464602</v>
      </c>
      <c r="W25" s="60">
        <v>116.616759</v>
      </c>
      <c r="X25" s="54">
        <v>953</v>
      </c>
      <c r="Y25" s="54">
        <v>450</v>
      </c>
      <c r="Z25" s="54">
        <v>1845</v>
      </c>
      <c r="AA25" s="54">
        <v>460941</v>
      </c>
      <c r="AB25" s="61">
        <v>0.55909090909090908</v>
      </c>
      <c r="AC25" s="53">
        <v>6.7886943875494206</v>
      </c>
      <c r="AD25" s="53">
        <v>6.1780889999999999</v>
      </c>
      <c r="AE25" s="54">
        <v>334</v>
      </c>
      <c r="AF25" s="54">
        <v>171</v>
      </c>
      <c r="AG25" s="54">
        <v>11</v>
      </c>
      <c r="AH25" s="223">
        <v>341.50022799999999</v>
      </c>
    </row>
    <row r="26" spans="1:34" x14ac:dyDescent="0.2">
      <c r="A26" s="52">
        <v>43040</v>
      </c>
      <c r="B26" s="59">
        <v>2.584933530280642</v>
      </c>
      <c r="C26" s="59">
        <v>2.0995334370140117</v>
      </c>
      <c r="D26" s="53">
        <v>7.5</v>
      </c>
      <c r="E26" s="53">
        <v>5.7</v>
      </c>
      <c r="F26" s="53">
        <v>845.9</v>
      </c>
      <c r="G26" s="54">
        <v>65990</v>
      </c>
      <c r="H26" s="53">
        <v>-35.392598394360689</v>
      </c>
      <c r="I26" s="54">
        <v>22640</v>
      </c>
      <c r="J26" s="53">
        <v>-34.490740740740748</v>
      </c>
      <c r="K26" s="59">
        <v>3.195105370496254</v>
      </c>
      <c r="L26" s="53">
        <v>0.56315366049879412</v>
      </c>
      <c r="M26" s="53">
        <v>1.290536068828585</v>
      </c>
      <c r="N26" s="53">
        <v>1.9343941683705124</v>
      </c>
      <c r="O26" s="59">
        <v>56.64</v>
      </c>
      <c r="P26" s="60" t="e">
        <v>#N/A</v>
      </c>
      <c r="Q26" s="53">
        <v>1258.5910833333332</v>
      </c>
      <c r="R26" s="53">
        <v>3.2259595778698857</v>
      </c>
      <c r="S26" s="59">
        <v>3.2</v>
      </c>
      <c r="T26" s="59">
        <v>1.25</v>
      </c>
      <c r="U26" s="53">
        <v>6.7539748619994455</v>
      </c>
      <c r="V26" s="59">
        <v>2.6033354885235664</v>
      </c>
      <c r="W26" s="60">
        <v>121.054918</v>
      </c>
      <c r="X26" s="54">
        <v>1504</v>
      </c>
      <c r="Y26" s="54">
        <v>403</v>
      </c>
      <c r="Z26" s="54">
        <v>1742</v>
      </c>
      <c r="AA26" s="54">
        <v>446349</v>
      </c>
      <c r="AB26" s="61">
        <v>0.64470762398223536</v>
      </c>
      <c r="AC26" s="53">
        <v>6.7443951371249344</v>
      </c>
      <c r="AD26" s="53">
        <v>6.339162</v>
      </c>
      <c r="AE26" s="54">
        <v>612</v>
      </c>
      <c r="AF26" s="54">
        <v>130</v>
      </c>
      <c r="AG26" s="54">
        <v>15</v>
      </c>
      <c r="AH26" s="223">
        <v>379.17111599999998</v>
      </c>
    </row>
    <row r="27" spans="1:34" x14ac:dyDescent="0.2">
      <c r="A27" s="52">
        <v>43070</v>
      </c>
      <c r="B27" s="59">
        <v>1.9955654101995401</v>
      </c>
      <c r="C27" s="59">
        <v>1.8691588785046731</v>
      </c>
      <c r="D27" s="53">
        <v>7.3</v>
      </c>
      <c r="E27" s="53">
        <v>5.5</v>
      </c>
      <c r="F27" s="53">
        <v>852.9</v>
      </c>
      <c r="G27" s="54">
        <v>64200</v>
      </c>
      <c r="H27" s="53">
        <v>-35.658448586891154</v>
      </c>
      <c r="I27" s="54">
        <v>21830</v>
      </c>
      <c r="J27" s="53">
        <v>-35.049092531984527</v>
      </c>
      <c r="K27" s="59">
        <v>3.2323232323232309</v>
      </c>
      <c r="L27" s="53">
        <v>1.7674011892611974</v>
      </c>
      <c r="M27" s="53">
        <v>1.5794669299111552</v>
      </c>
      <c r="N27" s="53">
        <v>2.3110655302896355</v>
      </c>
      <c r="O27" s="59">
        <v>57.88</v>
      </c>
      <c r="P27" s="60" t="e">
        <v>#N/A</v>
      </c>
      <c r="Q27" s="53">
        <v>1260.3416666666667</v>
      </c>
      <c r="R27" s="53">
        <v>3.3251276577888955</v>
      </c>
      <c r="S27" s="59">
        <v>3.2</v>
      </c>
      <c r="T27" s="59">
        <v>1.25</v>
      </c>
      <c r="U27" s="53">
        <v>6.7184903681596158</v>
      </c>
      <c r="V27" s="59">
        <v>2.604308736313278</v>
      </c>
      <c r="W27" s="60">
        <v>128.33478099999999</v>
      </c>
      <c r="X27" s="54">
        <v>683</v>
      </c>
      <c r="Y27" s="54">
        <v>350</v>
      </c>
      <c r="Z27" s="54">
        <v>1300</v>
      </c>
      <c r="AA27" s="54">
        <v>439377</v>
      </c>
      <c r="AB27" s="61">
        <v>0.82592121982210931</v>
      </c>
      <c r="AC27" s="53">
        <v>6.7312317986636812</v>
      </c>
      <c r="AD27" s="53">
        <v>6.4113110000000004</v>
      </c>
      <c r="AE27" s="54">
        <v>162</v>
      </c>
      <c r="AF27" s="54">
        <v>112</v>
      </c>
      <c r="AG27" s="54">
        <v>9</v>
      </c>
      <c r="AH27" s="223">
        <v>296.10886599999998</v>
      </c>
    </row>
    <row r="28" spans="1:34" x14ac:dyDescent="0.2">
      <c r="A28" s="52">
        <v>43101</v>
      </c>
      <c r="B28" s="59">
        <v>1.3828238719068464</v>
      </c>
      <c r="C28" s="59">
        <v>1.698841698841691</v>
      </c>
      <c r="D28" s="53">
        <v>7.5</v>
      </c>
      <c r="E28" s="53">
        <v>5.7</v>
      </c>
      <c r="F28" s="53">
        <v>857.2</v>
      </c>
      <c r="G28" s="54">
        <v>63170</v>
      </c>
      <c r="H28" s="53">
        <v>-27.474167623421351</v>
      </c>
      <c r="I28" s="54">
        <v>21230</v>
      </c>
      <c r="J28" s="53">
        <v>-27.069735486087254</v>
      </c>
      <c r="K28" s="59">
        <v>3.780653950953683</v>
      </c>
      <c r="L28" s="53">
        <v>1.5862862291503799</v>
      </c>
      <c r="M28" s="53">
        <v>2.0448548812664891</v>
      </c>
      <c r="N28" s="53">
        <v>2.1419660789015138</v>
      </c>
      <c r="O28" s="59">
        <v>63.7</v>
      </c>
      <c r="P28" s="60">
        <v>1.9374</v>
      </c>
      <c r="Q28" s="53">
        <v>1262.0922499999999</v>
      </c>
      <c r="R28" s="53">
        <v>2.7105391008066526</v>
      </c>
      <c r="S28" s="59">
        <v>3.45</v>
      </c>
      <c r="T28" s="59">
        <v>1.5</v>
      </c>
      <c r="U28" s="53">
        <v>6.71593700244276</v>
      </c>
      <c r="V28" s="59">
        <v>2.6423069438990412</v>
      </c>
      <c r="W28" s="60">
        <v>121.757577</v>
      </c>
      <c r="X28" s="54">
        <v>651</v>
      </c>
      <c r="Y28" s="54">
        <v>383</v>
      </c>
      <c r="Z28" s="54">
        <v>1216</v>
      </c>
      <c r="AA28" s="54">
        <v>449408</v>
      </c>
      <c r="AB28" s="61">
        <v>0.38071383844708828</v>
      </c>
      <c r="AC28" s="53">
        <v>6.8089121452657606</v>
      </c>
      <c r="AD28" s="53">
        <v>6.3642120000000002</v>
      </c>
      <c r="AE28" s="54">
        <v>0</v>
      </c>
      <c r="AF28" s="54">
        <v>0</v>
      </c>
      <c r="AG28" s="54">
        <v>5</v>
      </c>
      <c r="AH28" s="223">
        <v>193.286145</v>
      </c>
    </row>
    <row r="29" spans="1:34" x14ac:dyDescent="0.2">
      <c r="A29" s="52">
        <v>43132</v>
      </c>
      <c r="B29" s="59">
        <v>2.186588921282806</v>
      </c>
      <c r="C29" s="59">
        <v>2.1588280647648617</v>
      </c>
      <c r="D29" s="53">
        <v>7.7</v>
      </c>
      <c r="E29" s="53">
        <v>6</v>
      </c>
      <c r="F29" s="53">
        <v>859.9</v>
      </c>
      <c r="G29" s="54">
        <v>61200</v>
      </c>
      <c r="H29" s="53">
        <v>-25.872093023255815</v>
      </c>
      <c r="I29" s="54">
        <v>20520</v>
      </c>
      <c r="J29" s="53">
        <v>-25.436046511627907</v>
      </c>
      <c r="K29" s="59">
        <v>3.7761294672960188</v>
      </c>
      <c r="L29" s="53">
        <v>3.7381003245754663</v>
      </c>
      <c r="M29" s="53">
        <v>1.9960732984293239</v>
      </c>
      <c r="N29" s="53">
        <v>1.9483648278097565</v>
      </c>
      <c r="O29" s="59">
        <v>62.23</v>
      </c>
      <c r="P29" s="60">
        <v>1.9621999999999999</v>
      </c>
      <c r="Q29" s="53">
        <v>1263.8428333333331</v>
      </c>
      <c r="R29" s="53">
        <v>2.8507188437446818</v>
      </c>
      <c r="S29" s="59">
        <v>3.45</v>
      </c>
      <c r="T29" s="59">
        <v>1.5</v>
      </c>
      <c r="U29" s="53">
        <v>6.7552001180552059</v>
      </c>
      <c r="V29" s="59">
        <v>2.660006542296518</v>
      </c>
      <c r="W29" s="60">
        <v>112.01235200000001</v>
      </c>
      <c r="X29" s="54">
        <v>578</v>
      </c>
      <c r="Y29" s="54">
        <v>384</v>
      </c>
      <c r="Z29" s="54">
        <v>1442</v>
      </c>
      <c r="AA29" s="54">
        <v>471210</v>
      </c>
      <c r="AB29" s="61">
        <v>0.46833387463462162</v>
      </c>
      <c r="AC29" s="53">
        <v>6.8154156114507174</v>
      </c>
      <c r="AD29" s="53">
        <v>6.3569589999999998</v>
      </c>
      <c r="AE29" s="54">
        <v>557</v>
      </c>
      <c r="AF29" s="54">
        <v>466</v>
      </c>
      <c r="AG29" s="54">
        <v>10</v>
      </c>
      <c r="AH29" s="223">
        <v>340.68530900000002</v>
      </c>
    </row>
    <row r="30" spans="1:34" x14ac:dyDescent="0.2">
      <c r="A30" s="52">
        <v>43160</v>
      </c>
      <c r="B30" s="59">
        <v>2.2578295702840423</v>
      </c>
      <c r="C30" s="59">
        <v>2.3094688221708903</v>
      </c>
      <c r="D30" s="53">
        <v>8</v>
      </c>
      <c r="E30" s="53">
        <v>6.3</v>
      </c>
      <c r="F30" s="53">
        <v>854.8</v>
      </c>
      <c r="G30" s="54">
        <v>58680</v>
      </c>
      <c r="H30" s="53">
        <v>-27.078414315894118</v>
      </c>
      <c r="I30" s="54">
        <v>19630</v>
      </c>
      <c r="J30" s="53">
        <v>-27.21542454579162</v>
      </c>
      <c r="K30" s="59">
        <v>2.8907563025210026</v>
      </c>
      <c r="L30" s="53">
        <v>3.0271305897353162</v>
      </c>
      <c r="M30" s="53">
        <v>1.5645371577575062</v>
      </c>
      <c r="N30" s="53">
        <v>1.5486996519579632</v>
      </c>
      <c r="O30" s="59">
        <v>62.73</v>
      </c>
      <c r="P30" s="60">
        <v>1.7306999999999999</v>
      </c>
      <c r="Q30" s="53">
        <v>1265.5934166666668</v>
      </c>
      <c r="R30" s="53">
        <v>2.7049549741069212</v>
      </c>
      <c r="S30" s="59">
        <v>3.45</v>
      </c>
      <c r="T30" s="59">
        <v>1.5</v>
      </c>
      <c r="U30" s="53">
        <v>6.6931654139378072</v>
      </c>
      <c r="V30" s="59">
        <v>2.632645994518616</v>
      </c>
      <c r="W30" s="60">
        <v>117.05100899999999</v>
      </c>
      <c r="X30" s="54">
        <v>831</v>
      </c>
      <c r="Y30" s="54">
        <v>429</v>
      </c>
      <c r="Z30" s="54">
        <v>1733</v>
      </c>
      <c r="AA30" s="54">
        <v>469883</v>
      </c>
      <c r="AB30" s="61">
        <v>0.39729481889041723</v>
      </c>
      <c r="AC30" s="53">
        <v>6.7909062724023963</v>
      </c>
      <c r="AD30" s="53">
        <v>6.3289869999999997</v>
      </c>
      <c r="AE30" s="54">
        <v>256</v>
      </c>
      <c r="AF30" s="54">
        <v>228</v>
      </c>
      <c r="AG30" s="54">
        <v>16</v>
      </c>
      <c r="AH30" s="223">
        <v>440.93455299999999</v>
      </c>
    </row>
    <row r="31" spans="1:34" x14ac:dyDescent="0.2">
      <c r="A31" s="52">
        <v>43191</v>
      </c>
      <c r="B31" s="59">
        <v>2.3930384336475541</v>
      </c>
      <c r="C31" s="59">
        <v>2.223926380368102</v>
      </c>
      <c r="D31" s="53">
        <v>7.6</v>
      </c>
      <c r="E31" s="53">
        <v>6.2</v>
      </c>
      <c r="F31" s="53">
        <v>856.4</v>
      </c>
      <c r="G31" s="54">
        <v>57100</v>
      </c>
      <c r="H31" s="53">
        <v>-26.49330587023687</v>
      </c>
      <c r="I31" s="54">
        <v>19160</v>
      </c>
      <c r="J31" s="53">
        <v>-26.898130484547877</v>
      </c>
      <c r="K31" s="59">
        <v>2.5546218487394912</v>
      </c>
      <c r="L31" s="53">
        <v>2.1139374597024085</v>
      </c>
      <c r="M31" s="53">
        <v>0.6437077566784577</v>
      </c>
      <c r="N31" s="53">
        <v>0.48870200402357789</v>
      </c>
      <c r="O31" s="59">
        <v>66.25</v>
      </c>
      <c r="P31" s="60">
        <v>1.4459</v>
      </c>
      <c r="Q31" s="53">
        <v>1267.3440000000001</v>
      </c>
      <c r="R31" s="53">
        <v>2.3199901734367145</v>
      </c>
      <c r="S31" s="59">
        <v>3.45</v>
      </c>
      <c r="T31" s="59">
        <v>1.5</v>
      </c>
      <c r="U31" s="53">
        <v>6.7412000447856295</v>
      </c>
      <c r="V31" s="59">
        <v>2.666390690143384</v>
      </c>
      <c r="W31" s="60" t="e">
        <v>#N/A</v>
      </c>
      <c r="X31" s="54">
        <v>1203</v>
      </c>
      <c r="Y31" s="54">
        <v>405</v>
      </c>
      <c r="Z31" s="54">
        <v>1895</v>
      </c>
      <c r="AA31" s="54">
        <v>462175</v>
      </c>
      <c r="AB31" s="61">
        <v>0.41133058389407423</v>
      </c>
      <c r="AC31" s="53">
        <v>6.8150351914737231</v>
      </c>
      <c r="AD31" s="53">
        <v>5.82972</v>
      </c>
      <c r="AE31" s="54">
        <v>152</v>
      </c>
      <c r="AF31" s="54">
        <v>165</v>
      </c>
      <c r="AG31" s="54">
        <v>19</v>
      </c>
      <c r="AH31" s="223">
        <v>438.125406</v>
      </c>
    </row>
    <row r="32" spans="1:34" x14ac:dyDescent="0.2">
      <c r="A32" s="52">
        <v>43221</v>
      </c>
      <c r="B32" s="59">
        <v>2.6124818577648812</v>
      </c>
      <c r="C32" s="59">
        <v>2.2222222222222365</v>
      </c>
      <c r="D32" s="53">
        <v>7.4</v>
      </c>
      <c r="E32" s="53">
        <v>6.2</v>
      </c>
      <c r="F32" s="53">
        <v>859</v>
      </c>
      <c r="G32" s="54">
        <v>53210</v>
      </c>
      <c r="H32" s="53">
        <v>-27.358361774744022</v>
      </c>
      <c r="I32" s="54">
        <v>17640</v>
      </c>
      <c r="J32" s="53">
        <v>-30.796390741467238</v>
      </c>
      <c r="K32" s="59">
        <v>4.2647560559536002</v>
      </c>
      <c r="L32" s="53">
        <v>0.77755017618355016</v>
      </c>
      <c r="M32" s="53">
        <v>1.5533980582524309</v>
      </c>
      <c r="N32" s="53">
        <v>1.5919498779099595</v>
      </c>
      <c r="O32" s="59">
        <v>69.98</v>
      </c>
      <c r="P32" s="60">
        <v>0.95569999999999999</v>
      </c>
      <c r="Q32" s="53">
        <v>1268.8745833333332</v>
      </c>
      <c r="R32" s="53">
        <v>2.5429816428117036</v>
      </c>
      <c r="S32" s="59">
        <v>3.45</v>
      </c>
      <c r="T32" s="59">
        <v>1.5</v>
      </c>
      <c r="U32" s="53">
        <v>6.9598867812971017</v>
      </c>
      <c r="V32" s="59">
        <v>2.7432522907673293</v>
      </c>
      <c r="W32" s="60" t="e">
        <v>#N/A</v>
      </c>
      <c r="X32" s="54">
        <v>1649</v>
      </c>
      <c r="Y32" s="54">
        <v>452</v>
      </c>
      <c r="Z32" s="54">
        <v>2193</v>
      </c>
      <c r="AA32" s="54">
        <v>471030</v>
      </c>
      <c r="AB32" s="61">
        <v>0.3974266038419717</v>
      </c>
      <c r="AC32" s="53">
        <v>7.3969970305506125</v>
      </c>
      <c r="AD32" s="53">
        <v>6.3081069999999997</v>
      </c>
      <c r="AE32" s="54">
        <v>284</v>
      </c>
      <c r="AF32" s="54">
        <v>210</v>
      </c>
      <c r="AG32" s="54">
        <v>10</v>
      </c>
      <c r="AH32" s="223">
        <v>720.90606300000002</v>
      </c>
    </row>
    <row r="33" spans="1:34" x14ac:dyDescent="0.2">
      <c r="A33" s="52">
        <v>43252</v>
      </c>
      <c r="B33" s="59">
        <v>2.6181818181818084</v>
      </c>
      <c r="C33" s="59">
        <v>2.4539877300613355</v>
      </c>
      <c r="D33" s="53">
        <v>7.1</v>
      </c>
      <c r="E33" s="53">
        <v>6</v>
      </c>
      <c r="F33" s="53">
        <v>860</v>
      </c>
      <c r="G33" s="54">
        <v>53580</v>
      </c>
      <c r="H33" s="53">
        <v>-25.479833101529902</v>
      </c>
      <c r="I33" s="54">
        <v>17330</v>
      </c>
      <c r="J33" s="53">
        <v>-30.818363273453098</v>
      </c>
      <c r="K33" s="59">
        <v>2.6925698704839851</v>
      </c>
      <c r="L33" s="53">
        <v>1.1437878373929733</v>
      </c>
      <c r="M33" s="53">
        <v>2.4485798237022571</v>
      </c>
      <c r="N33" s="53">
        <v>2.8724619847059873</v>
      </c>
      <c r="O33" s="59">
        <v>67.87</v>
      </c>
      <c r="P33" s="60">
        <v>0.93589999999999995</v>
      </c>
      <c r="Q33" s="53">
        <v>1270.4051666666667</v>
      </c>
      <c r="R33" s="53">
        <v>2.4528693227880316</v>
      </c>
      <c r="S33" s="59">
        <v>3.45</v>
      </c>
      <c r="T33" s="59">
        <v>1.5</v>
      </c>
      <c r="U33" s="53">
        <v>6.809344053344061</v>
      </c>
      <c r="V33" s="59">
        <v>2.708556128420347</v>
      </c>
      <c r="W33" s="60" t="e">
        <v>#N/A</v>
      </c>
      <c r="X33" s="54">
        <v>1067</v>
      </c>
      <c r="Y33" s="54">
        <v>445</v>
      </c>
      <c r="Z33" s="54">
        <v>2383</v>
      </c>
      <c r="AA33" s="54">
        <v>480065</v>
      </c>
      <c r="AB33" s="61">
        <v>0.49194880264244428</v>
      </c>
      <c r="AC33" s="53">
        <v>6.8379754242508879</v>
      </c>
      <c r="AD33" s="53">
        <v>6.7391930000000002</v>
      </c>
      <c r="AE33" s="54">
        <v>248</v>
      </c>
      <c r="AF33" s="54">
        <v>159</v>
      </c>
      <c r="AG33" s="54">
        <v>12</v>
      </c>
      <c r="AH33" s="223">
        <v>395.63786299999998</v>
      </c>
    </row>
    <row r="34" spans="1:34" x14ac:dyDescent="0.2">
      <c r="A34" s="52">
        <v>43282</v>
      </c>
      <c r="B34" s="59">
        <v>3.3405954974582652</v>
      </c>
      <c r="C34" s="59">
        <v>2.9907975460122804</v>
      </c>
      <c r="D34" s="53">
        <v>7.6</v>
      </c>
      <c r="E34" s="53">
        <v>6</v>
      </c>
      <c r="F34" s="53">
        <v>856.1</v>
      </c>
      <c r="G34" s="54">
        <v>53180</v>
      </c>
      <c r="H34" s="53">
        <v>-20.626865671641792</v>
      </c>
      <c r="I34" s="54">
        <v>16950</v>
      </c>
      <c r="J34" s="53">
        <v>-27.096774193548391</v>
      </c>
      <c r="K34" s="59">
        <v>1.4507422402159298</v>
      </c>
      <c r="L34" s="53">
        <v>2.3788653064269472</v>
      </c>
      <c r="M34" s="53">
        <v>2.3684210526315974</v>
      </c>
      <c r="N34" s="53">
        <v>2.894399504928602</v>
      </c>
      <c r="O34" s="59">
        <v>70.98</v>
      </c>
      <c r="P34" s="60">
        <v>1.329</v>
      </c>
      <c r="Q34" s="53">
        <v>1271.9357500000001</v>
      </c>
      <c r="R34" s="53">
        <v>2.7136854321899495</v>
      </c>
      <c r="S34" s="59">
        <v>3.7</v>
      </c>
      <c r="T34" s="59">
        <v>1.75</v>
      </c>
      <c r="U34" s="53">
        <v>6.8041724142953353</v>
      </c>
      <c r="V34" s="59">
        <v>2.6591615929689794</v>
      </c>
      <c r="W34" s="60" t="e">
        <v>#N/A</v>
      </c>
      <c r="X34" s="54">
        <v>1010</v>
      </c>
      <c r="Y34" s="54">
        <v>427</v>
      </c>
      <c r="Z34" s="54">
        <v>1974</v>
      </c>
      <c r="AA34" s="54">
        <v>462769</v>
      </c>
      <c r="AB34" s="61">
        <v>0.51811023622047248</v>
      </c>
      <c r="AC34" s="53">
        <v>6.986756970903313</v>
      </c>
      <c r="AD34" s="53">
        <v>6.8623640000000004</v>
      </c>
      <c r="AE34" s="54">
        <v>189</v>
      </c>
      <c r="AF34" s="54">
        <v>163</v>
      </c>
      <c r="AG34" s="54">
        <v>13</v>
      </c>
      <c r="AH34" s="223">
        <v>444.64394600000003</v>
      </c>
    </row>
    <row r="35" spans="1:34" x14ac:dyDescent="0.2">
      <c r="A35" s="52">
        <v>43313</v>
      </c>
      <c r="B35" s="59">
        <v>2.9710144927536097</v>
      </c>
      <c r="C35" s="59">
        <v>2.8352490421455823</v>
      </c>
      <c r="D35" s="53">
        <v>8.1</v>
      </c>
      <c r="E35" s="53">
        <v>6.2</v>
      </c>
      <c r="F35" s="53">
        <v>853.3</v>
      </c>
      <c r="G35" s="54">
        <v>52390</v>
      </c>
      <c r="H35" s="53">
        <v>-23.069016152716593</v>
      </c>
      <c r="I35" s="54">
        <v>16710</v>
      </c>
      <c r="J35" s="53">
        <v>-28.221649484536083</v>
      </c>
      <c r="K35" s="59">
        <v>0.50033355570380245</v>
      </c>
      <c r="L35" s="53">
        <v>1.9885437526195648</v>
      </c>
      <c r="M35" s="53">
        <v>1.3535820402773124</v>
      </c>
      <c r="N35" s="53">
        <v>1.9298712827341413</v>
      </c>
      <c r="O35" s="59">
        <v>68.06</v>
      </c>
      <c r="P35" s="60">
        <v>1.1264000000000001</v>
      </c>
      <c r="Q35" s="53">
        <v>1273.4663333333333</v>
      </c>
      <c r="R35" s="53">
        <v>2.8810261151399619</v>
      </c>
      <c r="S35" s="59">
        <v>3.7</v>
      </c>
      <c r="T35" s="59">
        <v>1.75</v>
      </c>
      <c r="U35" s="53">
        <v>6.8276809538753911</v>
      </c>
      <c r="V35" s="59">
        <v>2.6142237575245288</v>
      </c>
      <c r="W35" s="60" t="e">
        <v>#N/A</v>
      </c>
      <c r="X35" s="54">
        <v>1096</v>
      </c>
      <c r="Y35" s="54">
        <v>423</v>
      </c>
      <c r="Z35" s="54">
        <v>1925</v>
      </c>
      <c r="AA35" s="54">
        <v>466043</v>
      </c>
      <c r="AB35" s="61">
        <v>0.49082100968893422</v>
      </c>
      <c r="AC35" s="53">
        <v>7.0184448450082346</v>
      </c>
      <c r="AD35" s="53">
        <v>6.769692</v>
      </c>
      <c r="AE35" s="54">
        <v>172</v>
      </c>
      <c r="AF35" s="54">
        <v>220</v>
      </c>
      <c r="AG35" s="54">
        <v>23</v>
      </c>
      <c r="AH35" s="223">
        <v>352.979963</v>
      </c>
    </row>
    <row r="36" spans="1:34" x14ac:dyDescent="0.2">
      <c r="A36" s="52">
        <v>43344</v>
      </c>
      <c r="B36" s="59">
        <v>2.7616279069767602</v>
      </c>
      <c r="C36" s="59">
        <v>2.2171253822629744</v>
      </c>
      <c r="D36" s="53">
        <v>8.3000000000000007</v>
      </c>
      <c r="E36" s="53">
        <v>6.1</v>
      </c>
      <c r="F36" s="53">
        <v>853.8</v>
      </c>
      <c r="G36" s="54">
        <v>49020</v>
      </c>
      <c r="H36" s="53">
        <v>-26.649708214873556</v>
      </c>
      <c r="I36" s="54">
        <v>15190</v>
      </c>
      <c r="J36" s="53">
        <v>-34.384449244060477</v>
      </c>
      <c r="K36" s="59">
        <v>1.4876033057851235</v>
      </c>
      <c r="L36" s="53">
        <v>-1.4433417989734521</v>
      </c>
      <c r="M36" s="53">
        <v>0.69101678183614013</v>
      </c>
      <c r="N36" s="53">
        <v>0.91022949778616358</v>
      </c>
      <c r="O36" s="59">
        <v>70.23</v>
      </c>
      <c r="P36" s="60">
        <v>1.222</v>
      </c>
      <c r="Q36" s="53">
        <v>1274.9969166666667</v>
      </c>
      <c r="R36" s="53">
        <v>2.7729872898616836</v>
      </c>
      <c r="S36" s="59">
        <v>3.7</v>
      </c>
      <c r="T36" s="59">
        <v>1.75</v>
      </c>
      <c r="U36" s="53">
        <v>6.8841915206655928</v>
      </c>
      <c r="V36" s="59">
        <v>2.5943429125879276</v>
      </c>
      <c r="W36" s="60" t="e">
        <v>#N/A</v>
      </c>
      <c r="X36" s="54">
        <v>834</v>
      </c>
      <c r="Y36" s="54">
        <v>348</v>
      </c>
      <c r="Z36" s="54">
        <v>1654</v>
      </c>
      <c r="AA36" s="54">
        <v>451700</v>
      </c>
      <c r="AB36" s="61">
        <v>0.42871954380508037</v>
      </c>
      <c r="AC36" s="53">
        <v>6.8610710540478319</v>
      </c>
      <c r="AD36" s="53">
        <v>6.8738140000000003</v>
      </c>
      <c r="AE36" s="54">
        <v>434</v>
      </c>
      <c r="AF36" s="54">
        <v>124</v>
      </c>
      <c r="AG36" s="54">
        <v>4</v>
      </c>
      <c r="AH36" s="223">
        <v>271.53466600000002</v>
      </c>
    </row>
    <row r="37" spans="1:34" x14ac:dyDescent="0.2">
      <c r="A37" s="52">
        <v>43374</v>
      </c>
      <c r="B37" s="59">
        <v>2.532561505065134</v>
      </c>
      <c r="C37" s="59">
        <v>2.4446142093200729</v>
      </c>
      <c r="D37" s="53">
        <v>8.3000000000000007</v>
      </c>
      <c r="E37" s="53">
        <v>5.8</v>
      </c>
      <c r="F37" s="53">
        <v>853.6</v>
      </c>
      <c r="G37" s="54">
        <v>49030</v>
      </c>
      <c r="H37" s="53">
        <v>-24.638794958499844</v>
      </c>
      <c r="I37" s="54">
        <v>15240</v>
      </c>
      <c r="J37" s="53">
        <v>-32.296756996890274</v>
      </c>
      <c r="K37" s="59">
        <v>1.706596652445036</v>
      </c>
      <c r="L37" s="53">
        <v>0.69848847437166128</v>
      </c>
      <c r="M37" s="53">
        <v>1.6748768472906406</v>
      </c>
      <c r="N37" s="53">
        <v>0.52787310035715684</v>
      </c>
      <c r="O37" s="59">
        <v>70.75</v>
      </c>
      <c r="P37" s="60">
        <v>1.4009</v>
      </c>
      <c r="Q37" s="53">
        <v>1276.5274999999999</v>
      </c>
      <c r="R37" s="53">
        <v>2.9483968869430388</v>
      </c>
      <c r="S37" s="59">
        <v>3.95</v>
      </c>
      <c r="T37" s="59">
        <v>2</v>
      </c>
      <c r="U37" s="53">
        <v>6.7560449156291051</v>
      </c>
      <c r="V37" s="59">
        <v>2.5492276584884275</v>
      </c>
      <c r="W37" s="60" t="e">
        <v>#N/A</v>
      </c>
      <c r="X37" s="54">
        <v>686</v>
      </c>
      <c r="Y37" s="54">
        <v>447</v>
      </c>
      <c r="Z37" s="54">
        <v>1676</v>
      </c>
      <c r="AA37" s="54">
        <v>449274</v>
      </c>
      <c r="AB37" s="61">
        <v>0.5383874076453582</v>
      </c>
      <c r="AC37" s="53">
        <v>6.7790254638901093</v>
      </c>
      <c r="AD37" s="53">
        <v>6.8448929999999999</v>
      </c>
      <c r="AE37" s="54">
        <v>437</v>
      </c>
      <c r="AF37" s="54">
        <v>195</v>
      </c>
      <c r="AG37" s="54">
        <v>13</v>
      </c>
      <c r="AH37" s="223">
        <v>335.27802600000001</v>
      </c>
    </row>
    <row r="38" spans="1:34" x14ac:dyDescent="0.2">
      <c r="A38" s="52">
        <v>43405</v>
      </c>
      <c r="B38" s="59">
        <v>1.4398848092152639</v>
      </c>
      <c r="C38" s="59">
        <v>1.6755521706016685</v>
      </c>
      <c r="D38" s="53">
        <v>7.6</v>
      </c>
      <c r="E38" s="53">
        <v>5.3</v>
      </c>
      <c r="F38" s="53">
        <v>857.1</v>
      </c>
      <c r="G38" s="54">
        <v>48800</v>
      </c>
      <c r="H38" s="53">
        <v>-26.049401424458253</v>
      </c>
      <c r="I38" s="54">
        <v>15180</v>
      </c>
      <c r="J38" s="53">
        <v>-32.950530035335689</v>
      </c>
      <c r="K38" s="59">
        <v>2.7009222661396493</v>
      </c>
      <c r="L38" s="53">
        <v>1.2640629287477889</v>
      </c>
      <c r="M38" s="53">
        <v>2.3521724926494514</v>
      </c>
      <c r="N38" s="53">
        <v>0.71250414246593063</v>
      </c>
      <c r="O38" s="59">
        <v>56.96</v>
      </c>
      <c r="P38" s="60">
        <v>1.7965</v>
      </c>
      <c r="Q38" s="53">
        <v>1278.0580833333333</v>
      </c>
      <c r="R38" s="53">
        <v>2.3108839698166905</v>
      </c>
      <c r="S38" s="59">
        <v>3.95</v>
      </c>
      <c r="T38" s="59">
        <v>2</v>
      </c>
      <c r="U38" s="53">
        <v>6.8426127010651188</v>
      </c>
      <c r="V38" s="59">
        <v>2.6060204570093308</v>
      </c>
      <c r="W38" s="60" t="e">
        <v>#N/A</v>
      </c>
      <c r="X38" s="54">
        <v>836</v>
      </c>
      <c r="Y38" s="54">
        <v>440</v>
      </c>
      <c r="Z38" s="54">
        <v>1458</v>
      </c>
      <c r="AA38" s="54">
        <v>431195</v>
      </c>
      <c r="AB38" s="61">
        <v>0.58624849215922803</v>
      </c>
      <c r="AC38" s="53">
        <v>6.8835945402719503</v>
      </c>
      <c r="AD38" s="53">
        <v>6.4916739999999997</v>
      </c>
      <c r="AE38" s="54">
        <v>349</v>
      </c>
      <c r="AF38" s="54">
        <v>184</v>
      </c>
      <c r="AG38" s="54">
        <v>16</v>
      </c>
      <c r="AH38" s="223">
        <v>380.203622</v>
      </c>
    </row>
    <row r="39" spans="1:34" x14ac:dyDescent="0.2">
      <c r="A39" s="52">
        <v>43435</v>
      </c>
      <c r="B39" s="59">
        <v>1.9565217391304346</v>
      </c>
      <c r="C39" s="59">
        <v>1.9877675840978437</v>
      </c>
      <c r="D39" s="53">
        <v>7</v>
      </c>
      <c r="E39" s="53">
        <v>5.3</v>
      </c>
      <c r="F39" s="53">
        <v>858.9</v>
      </c>
      <c r="G39" s="54">
        <v>49900</v>
      </c>
      <c r="H39" s="53">
        <v>-22.274143302180683</v>
      </c>
      <c r="I39" s="54">
        <v>15570</v>
      </c>
      <c r="J39" s="53">
        <v>-28.676133760879519</v>
      </c>
      <c r="K39" s="59">
        <v>1.3372472276581782</v>
      </c>
      <c r="L39" s="53">
        <v>-0.68597922713249382</v>
      </c>
      <c r="M39" s="53">
        <v>1.9112406867508813</v>
      </c>
      <c r="N39" s="53">
        <v>8.38215723889979E-2</v>
      </c>
      <c r="O39" s="59">
        <v>49.52</v>
      </c>
      <c r="P39" s="60">
        <v>1.8897999999999999</v>
      </c>
      <c r="Q39" s="53">
        <v>1279.5886666666668</v>
      </c>
      <c r="R39" s="53">
        <v>1.8901579956328129</v>
      </c>
      <c r="S39" s="59">
        <v>3.95</v>
      </c>
      <c r="T39" s="59">
        <v>2</v>
      </c>
      <c r="U39" s="53">
        <v>6.8310022266068184</v>
      </c>
      <c r="V39" s="59">
        <v>2.6378945176332027</v>
      </c>
      <c r="W39" s="60" t="e">
        <v>#N/A</v>
      </c>
      <c r="X39" s="54">
        <v>530</v>
      </c>
      <c r="Y39" s="54">
        <v>342</v>
      </c>
      <c r="Z39" s="54">
        <v>985</v>
      </c>
      <c r="AA39" s="54">
        <v>432368</v>
      </c>
      <c r="AB39" s="61">
        <v>0.7168850072780204</v>
      </c>
      <c r="AC39" s="53">
        <v>6.891549051355895</v>
      </c>
      <c r="AD39" s="53">
        <v>6.1318760000000001</v>
      </c>
      <c r="AE39" s="54">
        <v>36</v>
      </c>
      <c r="AF39" s="54">
        <v>95</v>
      </c>
      <c r="AG39" s="54">
        <v>21</v>
      </c>
      <c r="AH39" s="223">
        <v>236.19018399999999</v>
      </c>
    </row>
    <row r="40" spans="1:34" x14ac:dyDescent="0.2">
      <c r="A40" s="52">
        <v>43466</v>
      </c>
      <c r="B40" s="59">
        <v>1.0050251256281229</v>
      </c>
      <c r="C40" s="59">
        <v>1.4426727410782103</v>
      </c>
      <c r="D40" s="53">
        <v>7</v>
      </c>
      <c r="E40" s="53">
        <v>5.6</v>
      </c>
      <c r="F40" s="53">
        <v>859.9</v>
      </c>
      <c r="G40" s="54">
        <v>52090</v>
      </c>
      <c r="H40" s="53">
        <v>-17.539971505461448</v>
      </c>
      <c r="I40" s="54">
        <v>16380</v>
      </c>
      <c r="J40" s="53">
        <v>-22.845030617051343</v>
      </c>
      <c r="K40" s="59">
        <v>2.133245815556295</v>
      </c>
      <c r="L40" s="53">
        <v>-0.12655154018123005</v>
      </c>
      <c r="M40" s="53">
        <v>2.5856496444731647</v>
      </c>
      <c r="N40" s="53">
        <v>1.1780195412653294</v>
      </c>
      <c r="O40" s="59">
        <v>51.38</v>
      </c>
      <c r="P40" s="60">
        <v>1.7539</v>
      </c>
      <c r="Q40" s="53">
        <v>1281.11925</v>
      </c>
      <c r="R40" s="53">
        <v>2.0506630729054676</v>
      </c>
      <c r="S40" s="59">
        <v>3.95</v>
      </c>
      <c r="T40" s="59">
        <v>2</v>
      </c>
      <c r="U40" s="53">
        <v>6.5716983017757995</v>
      </c>
      <c r="V40" s="59">
        <v>2.5689272520010782</v>
      </c>
      <c r="W40" s="60" t="e">
        <v>#N/A</v>
      </c>
      <c r="X40" s="54">
        <v>700</v>
      </c>
      <c r="Y40" s="54">
        <v>450</v>
      </c>
      <c r="Z40" s="54">
        <v>1009</v>
      </c>
      <c r="AA40" s="54">
        <v>435869</v>
      </c>
      <c r="AB40" s="61">
        <v>0.30687347931873482</v>
      </c>
      <c r="AC40" s="53">
        <v>6.804019157285798</v>
      </c>
      <c r="AD40" s="53">
        <v>6.2083339999999998</v>
      </c>
      <c r="AE40" s="54" t="e">
        <v>#N/A</v>
      </c>
      <c r="AF40" s="54" t="e">
        <v>#N/A</v>
      </c>
      <c r="AG40" s="54">
        <v>9</v>
      </c>
      <c r="AH40" s="223">
        <v>263.61203599999999</v>
      </c>
    </row>
    <row r="41" spans="1:34" x14ac:dyDescent="0.2">
      <c r="A41" s="52">
        <v>43497</v>
      </c>
      <c r="B41" s="59">
        <v>1.4265335235378096</v>
      </c>
      <c r="C41" s="59">
        <v>1.5094339622641506</v>
      </c>
      <c r="D41" s="53">
        <v>7.5</v>
      </c>
      <c r="E41" s="53">
        <v>5.9</v>
      </c>
      <c r="F41" s="53">
        <v>860</v>
      </c>
      <c r="G41" s="54">
        <v>53220</v>
      </c>
      <c r="H41" s="53">
        <v>-13.039215686274508</v>
      </c>
      <c r="I41" s="54">
        <v>16750</v>
      </c>
      <c r="J41" s="53">
        <v>-18.372319688109162</v>
      </c>
      <c r="K41" s="59">
        <v>1.0721247563352687</v>
      </c>
      <c r="L41" s="53">
        <v>-1.3790122020307716</v>
      </c>
      <c r="M41" s="53">
        <v>1.9890920757138275</v>
      </c>
      <c r="N41" s="53">
        <v>0.66769212260786581</v>
      </c>
      <c r="O41" s="59">
        <v>54.95</v>
      </c>
      <c r="P41" s="60">
        <v>2.3167</v>
      </c>
      <c r="Q41" s="53">
        <v>1282.6498333333332</v>
      </c>
      <c r="R41" s="53">
        <v>1.4285573444016153</v>
      </c>
      <c r="S41" s="59">
        <v>3.95</v>
      </c>
      <c r="T41" s="59">
        <v>2</v>
      </c>
      <c r="U41" s="53">
        <v>6.7120974673698974</v>
      </c>
      <c r="V41" s="59">
        <v>2.6480354830602217</v>
      </c>
      <c r="W41" s="60" t="e">
        <v>#N/A</v>
      </c>
      <c r="X41" s="54">
        <v>602</v>
      </c>
      <c r="Y41" s="54">
        <v>462</v>
      </c>
      <c r="Z41" s="54">
        <v>1269</v>
      </c>
      <c r="AA41" s="54">
        <v>441823</v>
      </c>
      <c r="AB41" s="61">
        <v>0.44216027874564462</v>
      </c>
      <c r="AC41" s="53">
        <v>6.4408371496998633</v>
      </c>
      <c r="AD41" s="53">
        <v>6.2174040000000002</v>
      </c>
      <c r="AE41" s="54" t="e">
        <v>#N/A</v>
      </c>
      <c r="AF41" s="54" t="e">
        <v>#N/A</v>
      </c>
      <c r="AG41" s="54">
        <v>17</v>
      </c>
      <c r="AH41" s="223">
        <v>356.929125</v>
      </c>
    </row>
    <row r="42" spans="1:34" x14ac:dyDescent="0.2">
      <c r="A42" s="52">
        <v>43525</v>
      </c>
      <c r="B42" s="59">
        <v>2.065527065527073</v>
      </c>
      <c r="C42" s="59">
        <v>1.8811136192625977</v>
      </c>
      <c r="D42" s="53">
        <v>8</v>
      </c>
      <c r="E42" s="53">
        <v>6.2</v>
      </c>
      <c r="F42" s="53">
        <v>859</v>
      </c>
      <c r="G42" s="54">
        <v>52950</v>
      </c>
      <c r="H42" s="53">
        <v>-9.764826175869123</v>
      </c>
      <c r="I42" s="54">
        <v>16830</v>
      </c>
      <c r="J42" s="53">
        <v>-14.263881813550682</v>
      </c>
      <c r="K42" s="59">
        <v>2.5481868670369279</v>
      </c>
      <c r="L42" s="53">
        <v>1.1863471161833283</v>
      </c>
      <c r="M42" s="53">
        <v>2.5032092426187535</v>
      </c>
      <c r="N42" s="53">
        <v>1.3674919268030328</v>
      </c>
      <c r="O42" s="59">
        <v>58.15</v>
      </c>
      <c r="P42" s="60">
        <v>2.2016</v>
      </c>
      <c r="Q42" s="53">
        <v>1284.1804166666668</v>
      </c>
      <c r="R42" s="53">
        <v>1.8236669978473286</v>
      </c>
      <c r="S42" s="59">
        <v>3.95</v>
      </c>
      <c r="T42" s="59">
        <v>2</v>
      </c>
      <c r="U42" s="53">
        <v>6.8853358918472578</v>
      </c>
      <c r="V42" s="59">
        <v>2.7041717516380777</v>
      </c>
      <c r="W42" s="60" t="e">
        <v>#N/A</v>
      </c>
      <c r="X42" s="54">
        <v>520</v>
      </c>
      <c r="Y42" s="54">
        <v>473</v>
      </c>
      <c r="Z42" s="54">
        <v>1691</v>
      </c>
      <c r="AA42" s="54">
        <v>449231</v>
      </c>
      <c r="AB42" s="61">
        <v>0.44151436031331592</v>
      </c>
      <c r="AC42" s="53">
        <v>6.8191955935032933</v>
      </c>
      <c r="AD42" s="53">
        <v>6.5098099999999999</v>
      </c>
      <c r="AE42" s="54" t="e">
        <v>#N/A</v>
      </c>
      <c r="AF42" s="54" t="e">
        <v>#N/A</v>
      </c>
      <c r="AG42" s="54">
        <v>18</v>
      </c>
      <c r="AH42" s="223">
        <v>344.58327800000001</v>
      </c>
    </row>
    <row r="43" spans="1:34" x14ac:dyDescent="0.2">
      <c r="A43" s="52">
        <v>43556</v>
      </c>
      <c r="B43" s="59">
        <v>1.8413597733711207</v>
      </c>
      <c r="C43" s="59">
        <v>2.0255063765941328</v>
      </c>
      <c r="D43" s="53">
        <v>7.6</v>
      </c>
      <c r="E43" s="53">
        <v>6.1</v>
      </c>
      <c r="F43" s="53">
        <v>871.6</v>
      </c>
      <c r="G43" s="54">
        <v>51400</v>
      </c>
      <c r="H43" s="53">
        <v>-9.9824868651488643</v>
      </c>
      <c r="I43" s="54">
        <v>16290</v>
      </c>
      <c r="J43" s="53">
        <v>-14.979123173277664</v>
      </c>
      <c r="K43" s="59">
        <v>3.0481809242871138</v>
      </c>
      <c r="L43" s="53">
        <v>-4.0393885263423357E-2</v>
      </c>
      <c r="M43" s="53">
        <v>2.2385673169171616</v>
      </c>
      <c r="N43" s="53">
        <v>1.9281166493388291</v>
      </c>
      <c r="O43" s="59">
        <v>63.86</v>
      </c>
      <c r="P43" s="60">
        <v>1.1072</v>
      </c>
      <c r="Q43" s="53">
        <v>1285.711</v>
      </c>
      <c r="R43" s="53">
        <v>2.2486555516287421</v>
      </c>
      <c r="S43" s="59">
        <v>3.95</v>
      </c>
      <c r="T43" s="59">
        <v>2</v>
      </c>
      <c r="U43" s="53">
        <v>6.9423247778311916</v>
      </c>
      <c r="V43" s="59">
        <v>2.7549312646862121</v>
      </c>
      <c r="W43" s="60" t="e">
        <v>#N/A</v>
      </c>
      <c r="X43" s="54">
        <v>955</v>
      </c>
      <c r="Y43" s="54">
        <v>517</v>
      </c>
      <c r="Z43" s="54">
        <v>1958</v>
      </c>
      <c r="AA43" s="54">
        <v>443607</v>
      </c>
      <c r="AB43" s="61">
        <v>0.48453353130413263</v>
      </c>
      <c r="AC43" s="53">
        <v>7.5465646439459508</v>
      </c>
      <c r="AD43" s="53">
        <v>6.8262489999999998</v>
      </c>
      <c r="AE43" s="54" t="e">
        <v>#N/A</v>
      </c>
      <c r="AF43" s="54" t="e">
        <v>#N/A</v>
      </c>
      <c r="AG43" s="54">
        <v>7</v>
      </c>
      <c r="AH43" s="223">
        <v>377.985095</v>
      </c>
    </row>
    <row r="44" spans="1:34" x14ac:dyDescent="0.2">
      <c r="A44" s="52">
        <v>43586</v>
      </c>
      <c r="B44" s="59">
        <v>1.8387553041018245</v>
      </c>
      <c r="C44" s="59">
        <v>2.398800599700146</v>
      </c>
      <c r="D44" s="53">
        <v>6.8</v>
      </c>
      <c r="E44" s="53">
        <v>5.9</v>
      </c>
      <c r="F44" s="53">
        <v>882.9</v>
      </c>
      <c r="G44" s="54">
        <v>50020</v>
      </c>
      <c r="H44" s="53">
        <v>-5.9951137004322526</v>
      </c>
      <c r="I44" s="54">
        <v>16000</v>
      </c>
      <c r="J44" s="53">
        <v>-9.2970521541950077</v>
      </c>
      <c r="K44" s="59">
        <v>1.832460732984309</v>
      </c>
      <c r="L44" s="53">
        <v>3.3943562936441962</v>
      </c>
      <c r="M44" s="53">
        <v>2.1351179094964978</v>
      </c>
      <c r="N44" s="53">
        <v>1.7132690679234841</v>
      </c>
      <c r="O44" s="59">
        <v>60.83</v>
      </c>
      <c r="P44" s="60">
        <v>1.4147000000000001</v>
      </c>
      <c r="Q44" s="53">
        <v>1287.4600833333332</v>
      </c>
      <c r="R44" s="53">
        <v>1.9351341231462094</v>
      </c>
      <c r="S44" s="59">
        <v>3.95</v>
      </c>
      <c r="T44" s="59">
        <v>2</v>
      </c>
      <c r="U44" s="53">
        <v>6.7376331216958345</v>
      </c>
      <c r="V44" s="59">
        <v>2.7120181212943293</v>
      </c>
      <c r="W44" s="60" t="e">
        <v>#N/A</v>
      </c>
      <c r="X44" s="54">
        <v>812</v>
      </c>
      <c r="Y44" s="54">
        <v>482</v>
      </c>
      <c r="Z44" s="54">
        <v>2432</v>
      </c>
      <c r="AA44" s="54">
        <v>454810</v>
      </c>
      <c r="AB44" s="61">
        <v>0.55985267034990793</v>
      </c>
      <c r="AC44" s="53">
        <v>6.8988062939939416</v>
      </c>
      <c r="AD44" s="53">
        <v>7.017868</v>
      </c>
      <c r="AE44" s="54" t="e">
        <v>#N/A</v>
      </c>
      <c r="AF44" s="54" t="e">
        <v>#N/A</v>
      </c>
      <c r="AG44" s="54">
        <v>11</v>
      </c>
      <c r="AH44" s="223">
        <v>333.83408400000002</v>
      </c>
    </row>
    <row r="45" spans="1:34" x14ac:dyDescent="0.2">
      <c r="A45" s="52">
        <v>43617</v>
      </c>
      <c r="B45" s="59">
        <v>1.133947554925574</v>
      </c>
      <c r="C45" s="59">
        <v>2.0209580838323582</v>
      </c>
      <c r="D45" s="53">
        <v>6.5</v>
      </c>
      <c r="E45" s="53">
        <v>5.6</v>
      </c>
      <c r="F45" s="53">
        <v>895.7</v>
      </c>
      <c r="G45" s="54">
        <v>48930</v>
      </c>
      <c r="H45" s="53">
        <v>-8.6786114221724553</v>
      </c>
      <c r="I45" s="54">
        <v>15800</v>
      </c>
      <c r="J45" s="53">
        <v>-8.8286208886324324</v>
      </c>
      <c r="K45" s="59">
        <v>3.7836043810155928</v>
      </c>
      <c r="L45" s="53">
        <v>2.7205718716068139</v>
      </c>
      <c r="M45" s="53">
        <v>2.5493945188017841</v>
      </c>
      <c r="N45" s="53">
        <v>2.3915309557579478</v>
      </c>
      <c r="O45" s="59">
        <v>54.66</v>
      </c>
      <c r="P45" s="60">
        <v>0.74050000000000005</v>
      </c>
      <c r="Q45" s="53">
        <v>1289.2091666666668</v>
      </c>
      <c r="R45" s="53">
        <v>2.0601097416667491</v>
      </c>
      <c r="S45" s="59">
        <v>3.95</v>
      </c>
      <c r="T45" s="59">
        <v>2</v>
      </c>
      <c r="U45" s="53">
        <v>6.7214851056585783</v>
      </c>
      <c r="V45" s="59">
        <v>2.7250134333285105</v>
      </c>
      <c r="W45" s="60" t="e">
        <v>#N/A</v>
      </c>
      <c r="X45" s="54">
        <v>1111</v>
      </c>
      <c r="Y45" s="54">
        <v>440</v>
      </c>
      <c r="Z45" s="54">
        <v>2273</v>
      </c>
      <c r="AA45" s="54">
        <v>452135</v>
      </c>
      <c r="AB45" s="61">
        <v>0.56429990069513403</v>
      </c>
      <c r="AC45" s="53">
        <v>6.9226052466661248</v>
      </c>
      <c r="AD45" s="53">
        <v>6.4633159999999998</v>
      </c>
      <c r="AE45" s="54" t="e">
        <v>#N/A</v>
      </c>
      <c r="AF45" s="54" t="e">
        <v>#N/A</v>
      </c>
      <c r="AG45" s="54">
        <v>12</v>
      </c>
      <c r="AH45" s="223">
        <v>366.30929099999997</v>
      </c>
    </row>
    <row r="46" spans="1:34" x14ac:dyDescent="0.2">
      <c r="A46" s="52">
        <v>43647</v>
      </c>
      <c r="B46" s="59">
        <v>0.84328882642303871</v>
      </c>
      <c r="C46" s="59">
        <v>2.010424422933732</v>
      </c>
      <c r="D46" s="53">
        <v>6.6</v>
      </c>
      <c r="E46" s="53">
        <v>5.6</v>
      </c>
      <c r="F46" s="53">
        <v>898.5</v>
      </c>
      <c r="G46" s="54">
        <v>49800</v>
      </c>
      <c r="H46" s="53">
        <v>-6.3557728469349373</v>
      </c>
      <c r="I46" s="54">
        <v>15930</v>
      </c>
      <c r="J46" s="53">
        <v>-6.01769911504425</v>
      </c>
      <c r="K46" s="59">
        <v>3.3588293980711503</v>
      </c>
      <c r="L46" s="53">
        <v>2.8035960152106076</v>
      </c>
      <c r="M46" s="53">
        <v>2.9241645244215908</v>
      </c>
      <c r="N46" s="53">
        <v>2.9306893263108869</v>
      </c>
      <c r="O46" s="59">
        <v>57.35</v>
      </c>
      <c r="P46" s="60">
        <v>1.0555000000000001</v>
      </c>
      <c r="Q46" s="53">
        <v>1290.9582499999999</v>
      </c>
      <c r="R46" s="53">
        <v>1.7561876585906022</v>
      </c>
      <c r="S46" s="59">
        <v>3.95</v>
      </c>
      <c r="T46" s="59">
        <v>2</v>
      </c>
      <c r="U46" s="53">
        <v>6.7855289501053919</v>
      </c>
      <c r="V46" s="59">
        <v>2.7530740089522752</v>
      </c>
      <c r="W46" s="60" t="e">
        <v>#N/A</v>
      </c>
      <c r="X46" s="54">
        <v>691</v>
      </c>
      <c r="Y46" s="54">
        <v>476</v>
      </c>
      <c r="Z46" s="54">
        <v>2118</v>
      </c>
      <c r="AA46" s="54">
        <v>439577</v>
      </c>
      <c r="AB46" s="61">
        <v>0.60051034873830456</v>
      </c>
      <c r="AC46" s="53">
        <v>6.7698257585048101</v>
      </c>
      <c r="AD46" s="53">
        <v>6.4278490000000001</v>
      </c>
      <c r="AE46" s="54" t="e">
        <v>#N/A</v>
      </c>
      <c r="AF46" s="54" t="e">
        <v>#N/A</v>
      </c>
      <c r="AG46" s="54">
        <v>20</v>
      </c>
      <c r="AH46" s="223">
        <v>347.70743299999998</v>
      </c>
    </row>
    <row r="47" spans="1:34" x14ac:dyDescent="0.2">
      <c r="A47" s="52">
        <v>43678</v>
      </c>
      <c r="B47" s="59">
        <v>0.91484869809994596</v>
      </c>
      <c r="C47" s="59">
        <v>1.9374068554396606</v>
      </c>
      <c r="D47" s="53">
        <v>7.5</v>
      </c>
      <c r="E47" s="53">
        <v>5.9</v>
      </c>
      <c r="F47" s="53">
        <v>892.7</v>
      </c>
      <c r="G47" s="54">
        <v>49800</v>
      </c>
      <c r="H47" s="53">
        <v>-4.9436915441878231</v>
      </c>
      <c r="I47" s="54">
        <v>15780</v>
      </c>
      <c r="J47" s="53">
        <v>-5.5655296229802476</v>
      </c>
      <c r="K47" s="59">
        <v>3.219382675074689</v>
      </c>
      <c r="L47" s="53">
        <v>1.6200913242009118</v>
      </c>
      <c r="M47" s="53">
        <v>4.4951140065146555</v>
      </c>
      <c r="N47" s="53">
        <v>5.1391695116003611</v>
      </c>
      <c r="O47" s="59">
        <v>54.81</v>
      </c>
      <c r="P47" s="60">
        <v>1.0105999999999999</v>
      </c>
      <c r="Q47" s="53">
        <v>1292.7073333333333</v>
      </c>
      <c r="R47" s="53">
        <v>1.6213264663301752</v>
      </c>
      <c r="S47" s="59">
        <v>3.95</v>
      </c>
      <c r="T47" s="59">
        <v>2</v>
      </c>
      <c r="U47" s="53">
        <v>6.7727071996930253</v>
      </c>
      <c r="V47" s="59">
        <v>2.7445789015227988</v>
      </c>
      <c r="W47" s="60" t="e">
        <v>#N/A</v>
      </c>
      <c r="X47" s="54">
        <v>1051</v>
      </c>
      <c r="Y47" s="54">
        <v>459</v>
      </c>
      <c r="Z47" s="54">
        <v>2029</v>
      </c>
      <c r="AA47" s="54">
        <v>439720</v>
      </c>
      <c r="AB47" s="61">
        <v>0.55879922886257227</v>
      </c>
      <c r="AC47" s="53">
        <v>6.7108112175643813</v>
      </c>
      <c r="AD47" s="53">
        <v>6.3879970000000004</v>
      </c>
      <c r="AE47" s="54" t="e">
        <v>#N/A</v>
      </c>
      <c r="AF47" s="54" t="e">
        <v>#N/A</v>
      </c>
      <c r="AG47" s="54">
        <v>13</v>
      </c>
      <c r="AH47" s="223">
        <v>349.29110200000002</v>
      </c>
    </row>
    <row r="48" spans="1:34" x14ac:dyDescent="0.2">
      <c r="A48" s="52">
        <v>43709</v>
      </c>
      <c r="B48" s="59">
        <v>1.1315417256011262</v>
      </c>
      <c r="C48" s="59">
        <v>1.8698578908002972</v>
      </c>
      <c r="D48" s="53">
        <v>7.4</v>
      </c>
      <c r="E48" s="53">
        <v>5.8</v>
      </c>
      <c r="F48" s="53">
        <v>889.7</v>
      </c>
      <c r="G48" s="54">
        <v>47950</v>
      </c>
      <c r="H48" s="53">
        <v>-2.1827825377397025</v>
      </c>
      <c r="I48" s="54">
        <v>15110</v>
      </c>
      <c r="J48" s="53">
        <v>-0.52666227781434927</v>
      </c>
      <c r="K48" s="59">
        <v>1.8241042345277014</v>
      </c>
      <c r="L48" s="53">
        <v>4.0021369292694509</v>
      </c>
      <c r="M48" s="53">
        <v>4.6078431372548856</v>
      </c>
      <c r="N48" s="53">
        <v>5.2198234420068212</v>
      </c>
      <c r="O48" s="59">
        <v>56.95</v>
      </c>
      <c r="P48" s="60">
        <v>0.9476</v>
      </c>
      <c r="Q48" s="53">
        <v>1294.4564166666667</v>
      </c>
      <c r="R48" s="53">
        <v>1.6710880893674673</v>
      </c>
      <c r="S48" s="59">
        <v>3.95</v>
      </c>
      <c r="T48" s="59">
        <v>2</v>
      </c>
      <c r="U48" s="53">
        <v>6.6792152696028575</v>
      </c>
      <c r="V48" s="59">
        <v>2.6908254627431814</v>
      </c>
      <c r="W48" s="60" t="e">
        <v>#N/A</v>
      </c>
      <c r="X48" s="54">
        <v>1565</v>
      </c>
      <c r="Y48" s="54">
        <v>461</v>
      </c>
      <c r="Z48" s="54">
        <v>1791</v>
      </c>
      <c r="AA48" s="54">
        <v>443001</v>
      </c>
      <c r="AB48" s="61">
        <v>0.52048823016564949</v>
      </c>
      <c r="AC48" s="53">
        <v>6.8864764486387831</v>
      </c>
      <c r="AD48" s="53">
        <v>6.1480620000000004</v>
      </c>
      <c r="AE48" s="54" t="e">
        <v>#N/A</v>
      </c>
      <c r="AF48" s="54" t="e">
        <v>#N/A</v>
      </c>
      <c r="AG48" s="54">
        <v>10</v>
      </c>
      <c r="AH48" s="223">
        <v>406.616491</v>
      </c>
    </row>
    <row r="49" spans="1:34" x14ac:dyDescent="0.2">
      <c r="A49" s="52">
        <v>43739</v>
      </c>
      <c r="B49" s="59">
        <v>1.4114326040931546</v>
      </c>
      <c r="C49" s="59">
        <v>1.8642803877703118</v>
      </c>
      <c r="D49" s="53">
        <v>7.5</v>
      </c>
      <c r="E49" s="53">
        <v>5.5</v>
      </c>
      <c r="F49" s="53">
        <v>884.5</v>
      </c>
      <c r="G49" s="54">
        <v>48620</v>
      </c>
      <c r="H49" s="53">
        <v>-0.83622272078319737</v>
      </c>
      <c r="I49" s="54">
        <v>15200</v>
      </c>
      <c r="J49" s="53">
        <v>-0.2624671916010457</v>
      </c>
      <c r="K49" s="59">
        <v>1.0971281058405946</v>
      </c>
      <c r="L49" s="53">
        <v>5.2214742390844338</v>
      </c>
      <c r="M49" s="53">
        <v>3.9405684754521886</v>
      </c>
      <c r="N49" s="53">
        <v>5.0315670309574845</v>
      </c>
      <c r="O49" s="59">
        <v>53.96</v>
      </c>
      <c r="P49" s="60">
        <v>1.8379000000000001</v>
      </c>
      <c r="Q49" s="53">
        <v>1296.2055</v>
      </c>
      <c r="R49" s="53">
        <v>1.4353686417431621</v>
      </c>
      <c r="S49" s="59">
        <v>3.95</v>
      </c>
      <c r="T49" s="59">
        <v>2</v>
      </c>
      <c r="U49" s="53">
        <v>6.7905887483405527</v>
      </c>
      <c r="V49" s="59">
        <v>2.7253888350115871</v>
      </c>
      <c r="W49" s="60" t="e">
        <v>#N/A</v>
      </c>
      <c r="X49" s="54">
        <v>818</v>
      </c>
      <c r="Y49" s="54">
        <v>486</v>
      </c>
      <c r="Z49" s="54">
        <v>1846</v>
      </c>
      <c r="AA49" s="54">
        <v>444906</v>
      </c>
      <c r="AB49" s="61">
        <v>0.60984473075652457</v>
      </c>
      <c r="AC49" s="53">
        <v>6.7390056859389196</v>
      </c>
      <c r="AD49" s="53">
        <v>6.1936419999999996</v>
      </c>
      <c r="AE49" s="54" t="e">
        <v>#N/A</v>
      </c>
      <c r="AF49" s="54" t="e">
        <v>#N/A</v>
      </c>
      <c r="AG49" s="54">
        <v>15</v>
      </c>
      <c r="AH49" s="223">
        <v>575.26552300000003</v>
      </c>
    </row>
    <row r="50" spans="1:34" x14ac:dyDescent="0.2">
      <c r="A50" s="52">
        <v>43770</v>
      </c>
      <c r="B50" s="59">
        <v>1.9872249822568966</v>
      </c>
      <c r="C50" s="59">
        <v>2.1722846441947663</v>
      </c>
      <c r="D50" s="53">
        <v>6.8</v>
      </c>
      <c r="E50" s="53">
        <v>5.2</v>
      </c>
      <c r="F50" s="53">
        <v>885.5</v>
      </c>
      <c r="G50" s="54">
        <v>50560</v>
      </c>
      <c r="H50" s="53">
        <v>3.6065573770491799</v>
      </c>
      <c r="I50" s="54">
        <v>15680</v>
      </c>
      <c r="J50" s="53">
        <v>3.2938076416337392</v>
      </c>
      <c r="K50" s="59">
        <v>0.54522129570238054</v>
      </c>
      <c r="L50" s="53">
        <v>3.3469578340372008</v>
      </c>
      <c r="M50" s="53">
        <v>3.0322374720715084</v>
      </c>
      <c r="N50" s="53">
        <v>4.4266255639358265</v>
      </c>
      <c r="O50" s="59">
        <v>57.03</v>
      </c>
      <c r="P50" s="60">
        <v>2.4024000000000001</v>
      </c>
      <c r="Q50" s="53">
        <v>1297.9545833333332</v>
      </c>
      <c r="R50" s="53">
        <v>1.6536405528071008</v>
      </c>
      <c r="S50" s="59">
        <v>3.95</v>
      </c>
      <c r="T50" s="59">
        <v>2</v>
      </c>
      <c r="U50" s="53">
        <v>6.634318173007034</v>
      </c>
      <c r="V50" s="59">
        <v>2.6805493983867406</v>
      </c>
      <c r="W50" s="60" t="e">
        <v>#N/A</v>
      </c>
      <c r="X50" s="54">
        <v>954</v>
      </c>
      <c r="Y50" s="54">
        <v>480</v>
      </c>
      <c r="Z50" s="54">
        <v>1430</v>
      </c>
      <c r="AA50" s="54">
        <v>426687</v>
      </c>
      <c r="AB50" s="61">
        <v>0.60159865376525035</v>
      </c>
      <c r="AC50" s="53">
        <v>6.5290754120029826</v>
      </c>
      <c r="AD50" s="53">
        <v>6.0346970000000004</v>
      </c>
      <c r="AE50" s="54" t="e">
        <v>#N/A</v>
      </c>
      <c r="AF50" s="54" t="e">
        <v>#N/A</v>
      </c>
      <c r="AG50" s="54">
        <v>10</v>
      </c>
      <c r="AH50" s="223">
        <v>1146.817168</v>
      </c>
    </row>
    <row r="51" spans="1:34" x14ac:dyDescent="0.2">
      <c r="A51" s="52">
        <v>43800</v>
      </c>
      <c r="B51" s="59">
        <v>2.1321961620469176</v>
      </c>
      <c r="C51" s="59">
        <v>2.2488755622188883</v>
      </c>
      <c r="D51" s="53">
        <v>6.9</v>
      </c>
      <c r="E51" s="53">
        <v>5.3</v>
      </c>
      <c r="F51" s="53">
        <v>879.5</v>
      </c>
      <c r="G51" s="54">
        <v>52020</v>
      </c>
      <c r="H51" s="53">
        <v>4.2484969939879713</v>
      </c>
      <c r="I51" s="54">
        <v>16240</v>
      </c>
      <c r="J51" s="53">
        <v>4.3031470777135539</v>
      </c>
      <c r="K51" s="59">
        <v>0.86900547151593788</v>
      </c>
      <c r="L51" s="53">
        <v>3.3372988688984417</v>
      </c>
      <c r="M51" s="53">
        <v>2.9561347743165989</v>
      </c>
      <c r="N51" s="53">
        <v>3.6729724829259514</v>
      </c>
      <c r="O51" s="59">
        <v>59.88</v>
      </c>
      <c r="P51" s="60">
        <v>2.4337</v>
      </c>
      <c r="Q51" s="53">
        <v>1299.7036666666668</v>
      </c>
      <c r="R51" s="53">
        <v>1.9611750698777186</v>
      </c>
      <c r="S51" s="59">
        <v>3.95</v>
      </c>
      <c r="T51" s="59">
        <v>2</v>
      </c>
      <c r="U51" s="53">
        <v>6.7425191672384903</v>
      </c>
      <c r="V51" s="59">
        <v>2.7231675112070066</v>
      </c>
      <c r="W51" s="60" t="e">
        <v>#N/A</v>
      </c>
      <c r="X51" s="54">
        <v>2130</v>
      </c>
      <c r="Y51" s="54">
        <v>403</v>
      </c>
      <c r="Z51" s="54">
        <v>1092</v>
      </c>
      <c r="AA51" s="54">
        <v>430641</v>
      </c>
      <c r="AB51" s="61">
        <v>0.78844765342960288</v>
      </c>
      <c r="AC51" s="53">
        <v>6.5826460118933179</v>
      </c>
      <c r="AD51" s="53">
        <v>5.9710369999999999</v>
      </c>
      <c r="AE51" s="54" t="e">
        <v>#N/A</v>
      </c>
      <c r="AF51" s="54" t="e">
        <v>#N/A</v>
      </c>
      <c r="AG51" s="54">
        <v>13</v>
      </c>
      <c r="AH51" s="223">
        <v>299.27039300000001</v>
      </c>
    </row>
    <row r="52" spans="1:34" x14ac:dyDescent="0.2">
      <c r="A52" s="52">
        <v>43831</v>
      </c>
      <c r="B52" s="59">
        <v>2.7718550106609952</v>
      </c>
      <c r="C52" s="59">
        <v>2.3952095808383422</v>
      </c>
      <c r="D52" s="53">
        <v>7</v>
      </c>
      <c r="E52" s="53">
        <v>5.5</v>
      </c>
      <c r="F52" s="53">
        <v>871.3</v>
      </c>
      <c r="G52" s="54">
        <v>53960</v>
      </c>
      <c r="H52" s="53">
        <v>3.5899404876175822</v>
      </c>
      <c r="I52" s="54">
        <v>16710</v>
      </c>
      <c r="J52" s="53">
        <v>2.0146520146520075</v>
      </c>
      <c r="K52" s="59">
        <v>1.799485861182526</v>
      </c>
      <c r="L52" s="53">
        <v>3.9544958524036389</v>
      </c>
      <c r="M52" s="53">
        <v>2.8670447385003239</v>
      </c>
      <c r="N52" s="53">
        <v>2.9706869392507329</v>
      </c>
      <c r="O52" s="59">
        <v>57.52</v>
      </c>
      <c r="P52" s="60">
        <v>2.2768000000000002</v>
      </c>
      <c r="Q52" s="53">
        <v>1301.4527499999999</v>
      </c>
      <c r="R52" s="53">
        <v>1.9014409480813566</v>
      </c>
      <c r="S52" s="59">
        <v>3.95</v>
      </c>
      <c r="T52" s="59">
        <v>2</v>
      </c>
      <c r="U52" s="53">
        <v>6.7884438013089508</v>
      </c>
      <c r="V52" s="59">
        <v>2.7335452145599453</v>
      </c>
      <c r="W52" s="60" t="e">
        <v>#N/A</v>
      </c>
      <c r="X52" s="54">
        <v>642</v>
      </c>
      <c r="Y52" s="54">
        <v>424</v>
      </c>
      <c r="Z52" s="54">
        <v>1127</v>
      </c>
      <c r="AA52" s="54">
        <v>435148</v>
      </c>
      <c r="AB52" s="61">
        <v>0.3714568226763349</v>
      </c>
      <c r="AC52" s="53">
        <v>6.4651002752882727</v>
      </c>
      <c r="AD52" s="53">
        <v>6.1696910000000003</v>
      </c>
      <c r="AE52" s="54" t="e">
        <v>#N/A</v>
      </c>
      <c r="AF52" s="54" t="e">
        <v>#N/A</v>
      </c>
      <c r="AG52" s="54">
        <v>16</v>
      </c>
      <c r="AH52" s="223">
        <v>209.46765199999999</v>
      </c>
    </row>
    <row r="53" spans="1:34" x14ac:dyDescent="0.2">
      <c r="A53" s="52">
        <v>43862</v>
      </c>
      <c r="B53" s="59">
        <v>2.2503516174402272</v>
      </c>
      <c r="C53" s="59">
        <v>2.1561338289962872</v>
      </c>
      <c r="D53" s="53">
        <v>7.3</v>
      </c>
      <c r="E53" s="53">
        <v>5.7</v>
      </c>
      <c r="F53" s="53">
        <v>861.1</v>
      </c>
      <c r="G53" s="54">
        <v>53820</v>
      </c>
      <c r="H53" s="53">
        <v>1.1273957158962844</v>
      </c>
      <c r="I53" s="54">
        <v>16710</v>
      </c>
      <c r="J53" s="53">
        <v>-0.23880597014925842</v>
      </c>
      <c r="K53" s="59">
        <v>2.3786563805850314</v>
      </c>
      <c r="L53" s="53">
        <v>3.6108681144855437</v>
      </c>
      <c r="M53" s="53">
        <v>3.3343818810946946</v>
      </c>
      <c r="N53" s="53">
        <v>2.8178031208385912</v>
      </c>
      <c r="O53" s="59">
        <v>50.54</v>
      </c>
      <c r="P53" s="60">
        <v>1.9979</v>
      </c>
      <c r="Q53" s="53">
        <v>1303.2018333333333</v>
      </c>
      <c r="R53" s="53">
        <v>2.4454141769665316</v>
      </c>
      <c r="S53" s="59">
        <v>3.95</v>
      </c>
      <c r="T53" s="59">
        <v>2</v>
      </c>
      <c r="U53" s="53">
        <v>6.8053038039539961</v>
      </c>
      <c r="V53" s="59">
        <v>2.7335354936793457</v>
      </c>
      <c r="W53" s="60" t="e">
        <v>#N/A</v>
      </c>
      <c r="X53" s="54">
        <v>646</v>
      </c>
      <c r="Y53" s="54">
        <v>385</v>
      </c>
      <c r="Z53" s="54">
        <v>1521</v>
      </c>
      <c r="AA53" s="54">
        <v>437278</v>
      </c>
      <c r="AB53" s="61">
        <v>0.45882352941176469</v>
      </c>
      <c r="AC53" s="53">
        <v>6.6480853114372556</v>
      </c>
      <c r="AD53" s="53">
        <v>6.2203340000000003</v>
      </c>
      <c r="AE53" s="54" t="e">
        <v>#N/A</v>
      </c>
      <c r="AF53" s="54" t="e">
        <v>#N/A</v>
      </c>
      <c r="AG53" s="54">
        <v>13</v>
      </c>
      <c r="AH53" s="223">
        <v>335.297146</v>
      </c>
    </row>
    <row r="54" spans="1:34" x14ac:dyDescent="0.2">
      <c r="A54" s="52">
        <v>43891</v>
      </c>
      <c r="B54" s="59">
        <v>0.62805303558965964</v>
      </c>
      <c r="C54" s="59">
        <v>0.88626292466764678</v>
      </c>
      <c r="D54" s="53">
        <v>8.9</v>
      </c>
      <c r="E54" s="53">
        <v>6.8</v>
      </c>
      <c r="F54" s="53">
        <v>841.7</v>
      </c>
      <c r="G54" s="54">
        <v>58900</v>
      </c>
      <c r="H54" s="53">
        <v>11.237016052880078</v>
      </c>
      <c r="I54" s="54">
        <v>18300</v>
      </c>
      <c r="J54" s="53">
        <v>8.7344028520499162</v>
      </c>
      <c r="K54" s="59">
        <v>4.2051608792609052</v>
      </c>
      <c r="L54" s="53">
        <v>1.9868214623672387</v>
      </c>
      <c r="M54" s="53">
        <v>3.6318096430807856</v>
      </c>
      <c r="N54" s="53">
        <v>3.8109639547033725</v>
      </c>
      <c r="O54" s="59">
        <v>29.21</v>
      </c>
      <c r="P54" s="60">
        <v>1.7962</v>
      </c>
      <c r="Q54" s="53">
        <v>1304.9509166666667</v>
      </c>
      <c r="R54" s="53">
        <v>-5.4814653695999693</v>
      </c>
      <c r="S54" s="59">
        <v>2.95</v>
      </c>
      <c r="T54" s="59">
        <v>1</v>
      </c>
      <c r="U54" s="53">
        <v>5.9592300464860424</v>
      </c>
      <c r="V54" s="59">
        <v>2.346421144485145</v>
      </c>
      <c r="W54" s="60" t="e">
        <v>#N/A</v>
      </c>
      <c r="X54" s="54">
        <v>944</v>
      </c>
      <c r="Y54" s="54">
        <v>397</v>
      </c>
      <c r="Z54" s="54">
        <v>1526</v>
      </c>
      <c r="AA54" s="54">
        <v>434017</v>
      </c>
      <c r="AB54" s="61">
        <v>0.49083306529430687</v>
      </c>
      <c r="AC54" s="53">
        <v>6.5977286044560115</v>
      </c>
      <c r="AD54" s="53">
        <v>5.6785379999999996</v>
      </c>
      <c r="AE54" s="54" t="e">
        <v>#N/A</v>
      </c>
      <c r="AF54" s="54" t="e">
        <v>#N/A</v>
      </c>
      <c r="AG54" s="54">
        <v>13</v>
      </c>
      <c r="AH54" s="223">
        <v>213.20477399999999</v>
      </c>
    </row>
    <row r="55" spans="1:34" x14ac:dyDescent="0.2">
      <c r="A55" s="52">
        <v>43922</v>
      </c>
      <c r="B55" s="59">
        <v>-0.55632823365786566</v>
      </c>
      <c r="C55" s="59">
        <v>-0.22058823529412797</v>
      </c>
      <c r="D55" s="53">
        <v>11</v>
      </c>
      <c r="E55" s="53">
        <v>9.1999999999999993</v>
      </c>
      <c r="F55" s="53">
        <v>803.3</v>
      </c>
      <c r="G55" s="54">
        <v>68300</v>
      </c>
      <c r="H55" s="53">
        <v>32.879377431906612</v>
      </c>
      <c r="I55" s="54">
        <v>21110</v>
      </c>
      <c r="J55" s="53">
        <v>29.588704726826265</v>
      </c>
      <c r="K55" s="59">
        <v>8.8104325699745587</v>
      </c>
      <c r="L55" s="53">
        <v>8.7575536190841916</v>
      </c>
      <c r="M55" s="53">
        <v>5.4113231154207186</v>
      </c>
      <c r="N55" s="53">
        <v>5.7044349094219848</v>
      </c>
      <c r="O55" s="59">
        <v>16.55</v>
      </c>
      <c r="P55" s="60">
        <v>1.7542</v>
      </c>
      <c r="Q55" s="53">
        <v>1306.7</v>
      </c>
      <c r="R55" s="53">
        <v>-16.652243837909676</v>
      </c>
      <c r="S55" s="59">
        <v>2.4500000000000002</v>
      </c>
      <c r="T55" s="59">
        <v>0.5</v>
      </c>
      <c r="U55" s="53">
        <v>4.9166819369437391</v>
      </c>
      <c r="V55" s="59">
        <v>1.8828841067573174</v>
      </c>
      <c r="W55" s="60" t="e">
        <v>#N/A</v>
      </c>
      <c r="X55" s="54">
        <v>575</v>
      </c>
      <c r="Y55" s="54">
        <v>260</v>
      </c>
      <c r="Z55" s="54">
        <v>776</v>
      </c>
      <c r="AA55" s="54">
        <v>409318</v>
      </c>
      <c r="AB55" s="61">
        <v>0.41408751334044824</v>
      </c>
      <c r="AC55" s="53">
        <v>6.5558258989794336</v>
      </c>
      <c r="AD55" s="53">
        <v>4.6589400000000003</v>
      </c>
      <c r="AE55" s="54" t="e">
        <v>#N/A</v>
      </c>
      <c r="AF55" s="54" t="e">
        <v>#N/A</v>
      </c>
      <c r="AG55" s="54">
        <v>6</v>
      </c>
      <c r="AH55" s="223">
        <v>303.58258499999999</v>
      </c>
    </row>
    <row r="56" spans="1:34" x14ac:dyDescent="0.2">
      <c r="A56" s="52">
        <v>43952</v>
      </c>
      <c r="B56" s="59">
        <v>0.1388888888888884</v>
      </c>
      <c r="C56" s="59">
        <v>-0.36603221083455484</v>
      </c>
      <c r="D56" s="53">
        <v>13.4</v>
      </c>
      <c r="E56" s="53">
        <v>11.9</v>
      </c>
      <c r="F56" s="53">
        <v>777.6</v>
      </c>
      <c r="G56" s="54">
        <v>62890</v>
      </c>
      <c r="H56" s="53">
        <v>25.729708116753301</v>
      </c>
      <c r="I56" s="54">
        <v>19310</v>
      </c>
      <c r="J56" s="53">
        <v>20.687499999999993</v>
      </c>
      <c r="K56" s="59">
        <v>8.8367609254498483</v>
      </c>
      <c r="L56" s="53">
        <v>9.2585029045977318</v>
      </c>
      <c r="M56" s="53">
        <v>7.3322932917316841</v>
      </c>
      <c r="N56" s="53">
        <v>8.5675362026338178</v>
      </c>
      <c r="O56" s="59">
        <v>28.56</v>
      </c>
      <c r="P56" s="60">
        <v>1.8526</v>
      </c>
      <c r="Q56" s="53">
        <v>1307.4669866270008</v>
      </c>
      <c r="R56" s="53">
        <v>-13.169704351722256</v>
      </c>
      <c r="S56" s="59">
        <v>2.4500000000000002</v>
      </c>
      <c r="T56" s="59">
        <v>0.5</v>
      </c>
      <c r="U56" s="53">
        <v>5.8763370306386191</v>
      </c>
      <c r="V56" s="59">
        <v>2.3464911005681555</v>
      </c>
      <c r="W56" s="60" t="e">
        <v>#N/A</v>
      </c>
      <c r="X56" s="54">
        <v>721</v>
      </c>
      <c r="Y56" s="54">
        <v>231</v>
      </c>
      <c r="Z56" s="54">
        <v>1441</v>
      </c>
      <c r="AA56" s="54">
        <v>422994</v>
      </c>
      <c r="AB56" s="61">
        <v>0.46543927648578809</v>
      </c>
      <c r="AC56" s="53">
        <v>6.0879416175661314</v>
      </c>
      <c r="AD56" s="53">
        <v>4.7472500000000002</v>
      </c>
      <c r="AE56" s="54" t="e">
        <v>#N/A</v>
      </c>
      <c r="AF56" s="54" t="e">
        <v>#N/A</v>
      </c>
      <c r="AG56" s="54">
        <v>6</v>
      </c>
      <c r="AH56" s="223">
        <v>234.04578799999999</v>
      </c>
    </row>
    <row r="57" spans="1:34" x14ac:dyDescent="0.2">
      <c r="A57" s="52">
        <v>43983</v>
      </c>
      <c r="B57" s="59">
        <v>1.5416958654520085</v>
      </c>
      <c r="C57" s="59">
        <v>0.66030814380042546</v>
      </c>
      <c r="D57" s="53">
        <v>15.1</v>
      </c>
      <c r="E57" s="53">
        <v>13.1</v>
      </c>
      <c r="F57" s="53">
        <v>774.5</v>
      </c>
      <c r="G57" s="54">
        <v>51900</v>
      </c>
      <c r="H57" s="53">
        <v>6.0698957694665934</v>
      </c>
      <c r="I57" s="54">
        <v>15790</v>
      </c>
      <c r="J57" s="53">
        <v>-6.3291139240506666E-2</v>
      </c>
      <c r="K57" s="59">
        <v>6.204029421170465</v>
      </c>
      <c r="L57" s="53">
        <v>5.8410610912664529</v>
      </c>
      <c r="M57" s="53">
        <v>8.9807333747669471</v>
      </c>
      <c r="N57" s="53">
        <v>10.07201448634396</v>
      </c>
      <c r="O57" s="59">
        <v>38.31</v>
      </c>
      <c r="P57" s="60">
        <v>1.8414999999999999</v>
      </c>
      <c r="Q57" s="53">
        <v>1309.9201299473129</v>
      </c>
      <c r="R57" s="53">
        <v>-8.0288435639915612</v>
      </c>
      <c r="S57" s="59">
        <v>2.4500000000000002</v>
      </c>
      <c r="T57" s="59">
        <v>0.5</v>
      </c>
      <c r="U57" s="53">
        <v>6.7709946372352992</v>
      </c>
      <c r="V57" s="59">
        <v>2.82229993485997</v>
      </c>
      <c r="W57" s="60" t="e">
        <v>#N/A</v>
      </c>
      <c r="X57" s="54">
        <v>425</v>
      </c>
      <c r="Y57" s="54">
        <v>250</v>
      </c>
      <c r="Z57" s="54">
        <v>2296</v>
      </c>
      <c r="AA57" s="54">
        <v>448338</v>
      </c>
      <c r="AB57" s="61">
        <v>0.53370525337052532</v>
      </c>
      <c r="AC57" s="53">
        <v>6.4992452386345247</v>
      </c>
      <c r="AD57" s="53">
        <v>5.0687870000000004</v>
      </c>
      <c r="AE57" s="54" t="e">
        <v>#N/A</v>
      </c>
      <c r="AF57" s="54" t="e">
        <v>#N/A</v>
      </c>
      <c r="AG57" s="54">
        <v>10</v>
      </c>
      <c r="AH57" s="223">
        <v>278.48419100000001</v>
      </c>
    </row>
    <row r="58" spans="1:34" x14ac:dyDescent="0.2">
      <c r="A58" s="52">
        <v>44013</v>
      </c>
      <c r="B58" s="59">
        <v>0.83623693379790698</v>
      </c>
      <c r="C58" s="59">
        <v>0.14598540145984717</v>
      </c>
      <c r="D58" s="53">
        <v>14.9</v>
      </c>
      <c r="E58" s="53">
        <v>12.3</v>
      </c>
      <c r="F58" s="53">
        <v>806.5</v>
      </c>
      <c r="G58" s="54">
        <v>31280</v>
      </c>
      <c r="H58" s="53">
        <v>-37.188755020080322</v>
      </c>
      <c r="I58" s="54">
        <v>10240</v>
      </c>
      <c r="J58" s="53">
        <v>-35.718769617074699</v>
      </c>
      <c r="K58" s="59">
        <v>5.4375804375804471</v>
      </c>
      <c r="L58" s="53">
        <v>3.8871683793236356</v>
      </c>
      <c r="M58" s="53">
        <v>7.9300655635341943</v>
      </c>
      <c r="N58" s="53">
        <v>8.1469115191986639</v>
      </c>
      <c r="O58" s="59">
        <v>40.71</v>
      </c>
      <c r="P58" s="60">
        <v>1.8165</v>
      </c>
      <c r="Q58" s="53">
        <v>1312.2592650761273</v>
      </c>
      <c r="R58" s="53">
        <v>-5.7408963169490619</v>
      </c>
      <c r="S58" s="59">
        <v>2.4500000000000002</v>
      </c>
      <c r="T58" s="59">
        <v>0.5</v>
      </c>
      <c r="U58" s="53">
        <v>6.8877694281210058</v>
      </c>
      <c r="V58" s="59">
        <v>2.8866403281866249</v>
      </c>
      <c r="W58" s="60" t="e">
        <v>#N/A</v>
      </c>
      <c r="X58" s="54">
        <v>737</v>
      </c>
      <c r="Y58" s="54">
        <v>288</v>
      </c>
      <c r="Z58" s="54">
        <v>2544</v>
      </c>
      <c r="AA58" s="54">
        <v>473843</v>
      </c>
      <c r="AB58" s="61">
        <v>0.62706433325117084</v>
      </c>
      <c r="AC58" s="53">
        <v>6.6570761390102531</v>
      </c>
      <c r="AD58" s="53">
        <v>5.194</v>
      </c>
      <c r="AE58" s="54" t="e">
        <v>#N/A</v>
      </c>
      <c r="AF58" s="54" t="e">
        <v>#N/A</v>
      </c>
      <c r="AG58" s="54">
        <v>10</v>
      </c>
      <c r="AH58" s="223">
        <v>329.010851</v>
      </c>
    </row>
    <row r="59" spans="1:34" x14ac:dyDescent="0.2">
      <c r="A59" s="52">
        <v>44044</v>
      </c>
      <c r="B59" s="59">
        <v>0.55788005578798483</v>
      </c>
      <c r="C59" s="59">
        <v>0.14619883040933868</v>
      </c>
      <c r="D59" s="53">
        <v>14.3</v>
      </c>
      <c r="E59" s="53">
        <v>11.4</v>
      </c>
      <c r="F59" s="53">
        <v>828.7</v>
      </c>
      <c r="G59" s="54">
        <v>24730</v>
      </c>
      <c r="H59" s="53">
        <v>-50.341365461847388</v>
      </c>
      <c r="I59" s="54">
        <v>7950</v>
      </c>
      <c r="J59" s="53">
        <v>-49.619771863117869</v>
      </c>
      <c r="K59" s="59">
        <v>4.7266881028938945</v>
      </c>
      <c r="L59" s="53">
        <v>4.8814416674780592</v>
      </c>
      <c r="M59" s="53">
        <v>6.1097256857855387</v>
      </c>
      <c r="N59" s="53">
        <v>5.7237523296748805</v>
      </c>
      <c r="O59" s="59">
        <v>42.34</v>
      </c>
      <c r="P59" s="60">
        <v>2.0455000000000001</v>
      </c>
      <c r="Q59" s="53">
        <v>1312.7705409356388</v>
      </c>
      <c r="R59" s="53">
        <v>-4.848569389770474</v>
      </c>
      <c r="S59" s="59">
        <v>2.4500000000000002</v>
      </c>
      <c r="T59" s="59">
        <v>0.5</v>
      </c>
      <c r="U59" s="53">
        <v>6.8143619112741334</v>
      </c>
      <c r="V59" s="59">
        <v>2.8263324861822734</v>
      </c>
      <c r="W59" s="60" t="e">
        <v>#N/A</v>
      </c>
      <c r="X59" s="54">
        <v>736</v>
      </c>
      <c r="Y59" s="54">
        <v>239</v>
      </c>
      <c r="Z59" s="54">
        <v>2250</v>
      </c>
      <c r="AA59" s="54">
        <v>472728</v>
      </c>
      <c r="AB59" s="61">
        <v>0.65047701647875111</v>
      </c>
      <c r="AC59" s="53">
        <v>6.549474802599585</v>
      </c>
      <c r="AD59" s="53">
        <v>5.1634679999999999</v>
      </c>
      <c r="AE59" s="54" t="e">
        <v>#N/A</v>
      </c>
      <c r="AF59" s="54" t="e">
        <v>#N/A</v>
      </c>
      <c r="AG59" s="54">
        <v>6</v>
      </c>
      <c r="AH59" s="223">
        <v>333.61606999999998</v>
      </c>
    </row>
    <row r="60" spans="1:34" x14ac:dyDescent="0.2">
      <c r="A60" s="52">
        <v>44075</v>
      </c>
      <c r="B60" s="59">
        <v>1.3986013986013957</v>
      </c>
      <c r="C60" s="59">
        <v>0.51395007342145416</v>
      </c>
      <c r="D60" s="53">
        <v>12.7</v>
      </c>
      <c r="E60" s="53">
        <v>10.3</v>
      </c>
      <c r="F60" s="53">
        <v>850.4</v>
      </c>
      <c r="G60" s="54">
        <v>23930</v>
      </c>
      <c r="H60" s="53">
        <v>-50.093847758081331</v>
      </c>
      <c r="I60" s="54">
        <v>6570</v>
      </c>
      <c r="J60" s="53">
        <v>-56.518861681005959</v>
      </c>
      <c r="K60" s="59">
        <v>4.2226487523992162</v>
      </c>
      <c r="L60" s="53">
        <v>3.1574308129958872</v>
      </c>
      <c r="M60" s="53">
        <v>5.3420805998125598</v>
      </c>
      <c r="N60" s="53">
        <v>4.8994035653170842</v>
      </c>
      <c r="O60" s="59">
        <v>39.630000000000003</v>
      </c>
      <c r="P60" s="60">
        <v>2.1970000000000001</v>
      </c>
      <c r="Q60" s="53">
        <v>1314.5904651114254</v>
      </c>
      <c r="R60" s="53">
        <v>-4.213233182103771</v>
      </c>
      <c r="S60" s="59">
        <v>2.4500000000000002</v>
      </c>
      <c r="T60" s="59">
        <v>0.5</v>
      </c>
      <c r="U60" s="53">
        <v>7.0191434394918213</v>
      </c>
      <c r="V60" s="59">
        <v>2.9234089282736901</v>
      </c>
      <c r="W60" s="60" t="e">
        <v>#N/A</v>
      </c>
      <c r="X60" s="54">
        <v>1035</v>
      </c>
      <c r="Y60" s="54">
        <v>268</v>
      </c>
      <c r="Z60" s="54">
        <v>2405</v>
      </c>
      <c r="AA60" s="54">
        <v>469928</v>
      </c>
      <c r="AB60" s="61">
        <v>0.67348081769812373</v>
      </c>
      <c r="AC60" s="53">
        <v>6.515876756037235</v>
      </c>
      <c r="AD60" s="53">
        <v>5.3405319999999996</v>
      </c>
      <c r="AE60" s="54" t="e">
        <v>#N/A</v>
      </c>
      <c r="AF60" s="54" t="e">
        <v>#N/A</v>
      </c>
      <c r="AG60" s="54">
        <v>12</v>
      </c>
      <c r="AH60" s="223">
        <v>322.01396399999999</v>
      </c>
    </row>
    <row r="61" spans="1:34" x14ac:dyDescent="0.2">
      <c r="A61" s="52">
        <v>44105</v>
      </c>
      <c r="B61" s="59">
        <v>1.1830201809325036</v>
      </c>
      <c r="C61" s="59">
        <v>0.65885797950220315</v>
      </c>
      <c r="D61" s="53">
        <v>11.4</v>
      </c>
      <c r="E61" s="53">
        <v>9.3000000000000007</v>
      </c>
      <c r="F61" s="53">
        <v>864.5</v>
      </c>
      <c r="G61" s="54">
        <v>207160</v>
      </c>
      <c r="H61" s="53">
        <v>326.07980255039075</v>
      </c>
      <c r="I61" s="54">
        <v>78390</v>
      </c>
      <c r="J61" s="53">
        <v>415.7236842105263</v>
      </c>
      <c r="K61" s="59">
        <v>2.9684008937120865</v>
      </c>
      <c r="L61" s="53">
        <v>-0.68350459517270146</v>
      </c>
      <c r="M61" s="53">
        <v>3.9154754505904332</v>
      </c>
      <c r="N61" s="53">
        <v>3.4971354663261733</v>
      </c>
      <c r="O61" s="59">
        <v>39.4</v>
      </c>
      <c r="P61" s="60">
        <v>2.2004000000000001</v>
      </c>
      <c r="Q61" s="53">
        <v>1315.3455826403081</v>
      </c>
      <c r="R61" s="53">
        <v>-3.521709408583229</v>
      </c>
      <c r="S61" s="59">
        <v>2.4500000000000002</v>
      </c>
      <c r="T61" s="59">
        <v>0.5</v>
      </c>
      <c r="U61" s="53">
        <v>7.0153658162978987</v>
      </c>
      <c r="V61" s="59">
        <v>2.9402117518081781</v>
      </c>
      <c r="W61" s="60" t="e">
        <v>#N/A</v>
      </c>
      <c r="X61" s="54">
        <v>982</v>
      </c>
      <c r="Y61" s="54">
        <v>319</v>
      </c>
      <c r="Z61" s="54">
        <v>2399</v>
      </c>
      <c r="AA61" s="54">
        <v>479086</v>
      </c>
      <c r="AB61" s="61">
        <v>0.75989863794741841</v>
      </c>
      <c r="AC61" s="53">
        <v>6.5716360321347338</v>
      </c>
      <c r="AD61" s="53">
        <v>5.439127</v>
      </c>
      <c r="AE61" s="54" t="e">
        <v>#N/A</v>
      </c>
      <c r="AF61" s="54" t="e">
        <v>#N/A</v>
      </c>
      <c r="AG61" s="54">
        <v>11</v>
      </c>
      <c r="AH61" s="223">
        <v>327.502588</v>
      </c>
    </row>
    <row r="62" spans="1:34" x14ac:dyDescent="0.2">
      <c r="A62" s="52">
        <v>44136</v>
      </c>
      <c r="B62" s="59">
        <v>1.3221990257480831</v>
      </c>
      <c r="C62" s="59">
        <v>0.95307917888560745</v>
      </c>
      <c r="D62" s="53">
        <v>10.5</v>
      </c>
      <c r="E62" s="53">
        <v>8.1999999999999993</v>
      </c>
      <c r="F62" s="53">
        <v>874.3</v>
      </c>
      <c r="G62" s="54">
        <v>183590</v>
      </c>
      <c r="H62" s="53">
        <v>263.11313291139243</v>
      </c>
      <c r="I62" s="54">
        <v>68170</v>
      </c>
      <c r="J62" s="53">
        <v>334.75765306122452</v>
      </c>
      <c r="K62" s="59">
        <v>4.5614035087719218</v>
      </c>
      <c r="L62" s="53">
        <v>2.3846387478175579</v>
      </c>
      <c r="M62" s="53">
        <v>3.1598513011152241</v>
      </c>
      <c r="N62" s="53">
        <v>2.3044073137360455</v>
      </c>
      <c r="O62" s="59">
        <v>40.94</v>
      </c>
      <c r="P62" s="60">
        <v>2.8003999999999998</v>
      </c>
      <c r="Q62" s="53">
        <v>1317.232542180933</v>
      </c>
      <c r="R62" s="53">
        <v>-2.8071014622371826</v>
      </c>
      <c r="S62" s="59">
        <v>2.4500000000000002</v>
      </c>
      <c r="T62" s="59">
        <v>0.5</v>
      </c>
      <c r="U62" s="53">
        <v>7.0880084218662756</v>
      </c>
      <c r="V62" s="59">
        <v>2.9302414574608568</v>
      </c>
      <c r="W62" s="60" t="e">
        <v>#N/A</v>
      </c>
      <c r="X62" s="54">
        <v>952</v>
      </c>
      <c r="Y62" s="54">
        <v>265</v>
      </c>
      <c r="Z62" s="54">
        <v>1948</v>
      </c>
      <c r="AA62" s="54">
        <v>458949</v>
      </c>
      <c r="AB62" s="61">
        <v>0.86770601336302899</v>
      </c>
      <c r="AC62" s="53">
        <v>6.7076508054478134</v>
      </c>
      <c r="AD62" s="53">
        <v>5.5682590000000003</v>
      </c>
      <c r="AE62" s="54" t="e">
        <v>#N/A</v>
      </c>
      <c r="AF62" s="54" t="e">
        <v>#N/A</v>
      </c>
      <c r="AG62" s="54">
        <v>15</v>
      </c>
      <c r="AH62" s="223">
        <v>289.52803899999998</v>
      </c>
    </row>
    <row r="63" spans="1:34" x14ac:dyDescent="0.2">
      <c r="A63" s="52">
        <v>44166</v>
      </c>
      <c r="B63" s="59">
        <v>0.83507306889354371</v>
      </c>
      <c r="C63" s="59">
        <v>0.73313782991202281</v>
      </c>
      <c r="D63" s="53">
        <v>10.199999999999999</v>
      </c>
      <c r="E63" s="53">
        <v>8.1</v>
      </c>
      <c r="F63" s="53">
        <v>869.4</v>
      </c>
      <c r="G63" s="54">
        <v>177040</v>
      </c>
      <c r="H63" s="53">
        <v>240.33064206074587</v>
      </c>
      <c r="I63" s="54">
        <v>62330</v>
      </c>
      <c r="J63" s="53">
        <v>283.80541871921184</v>
      </c>
      <c r="K63" s="59">
        <v>4.4352265475430697</v>
      </c>
      <c r="L63" s="53">
        <v>2.4995122454012808</v>
      </c>
      <c r="M63" s="53">
        <v>2.5316455696202445</v>
      </c>
      <c r="N63" s="53">
        <v>1.9696351386240041</v>
      </c>
      <c r="O63" s="59">
        <v>47.02</v>
      </c>
      <c r="P63" s="60">
        <v>2.6152000000000002</v>
      </c>
      <c r="Q63" s="53">
        <v>1318.7855398346069</v>
      </c>
      <c r="R63" s="53">
        <v>-2.9632098307582067</v>
      </c>
      <c r="S63" s="59">
        <v>2.4500000000000002</v>
      </c>
      <c r="T63" s="59">
        <v>0.5</v>
      </c>
      <c r="U63" s="53">
        <v>7.0423044736868698</v>
      </c>
      <c r="V63" s="59">
        <v>2.9002458412657472</v>
      </c>
      <c r="W63" s="60" t="e">
        <v>#N/A</v>
      </c>
      <c r="X63" s="54">
        <v>840</v>
      </c>
      <c r="Y63" s="54">
        <v>276</v>
      </c>
      <c r="Z63" s="54">
        <v>1629</v>
      </c>
      <c r="AA63" s="54">
        <v>453329</v>
      </c>
      <c r="AB63" s="61">
        <v>1.0422264875239924</v>
      </c>
      <c r="AC63" s="53">
        <v>6.6433295571890474</v>
      </c>
      <c r="AD63" s="53">
        <v>5.7340090000000004</v>
      </c>
      <c r="AE63" s="54" t="e">
        <v>#N/A</v>
      </c>
      <c r="AF63" s="54" t="e">
        <v>#N/A</v>
      </c>
      <c r="AG63" s="54">
        <v>4</v>
      </c>
      <c r="AH63" s="223">
        <v>274.30971499999998</v>
      </c>
    </row>
    <row r="64" spans="1:34" x14ac:dyDescent="0.2">
      <c r="A64" s="52">
        <v>44197</v>
      </c>
      <c r="B64" s="59">
        <v>0.7607192254495132</v>
      </c>
      <c r="C64" s="59">
        <v>1.0233918128654818</v>
      </c>
      <c r="D64" s="53">
        <v>10.3</v>
      </c>
      <c r="E64" s="53">
        <v>8.6</v>
      </c>
      <c r="F64" s="53">
        <v>856.4</v>
      </c>
      <c r="G64" s="54" t="e">
        <v>#N/A</v>
      </c>
      <c r="H64" s="53" t="e">
        <v>#N/A</v>
      </c>
      <c r="I64" s="54" t="e">
        <v>#N/A</v>
      </c>
      <c r="J64" s="53" t="e">
        <v>#N/A</v>
      </c>
      <c r="K64" s="59">
        <v>4.7348484848484862</v>
      </c>
      <c r="L64" s="53" t="e">
        <v>#N/A</v>
      </c>
      <c r="M64" s="53">
        <v>2.5114854517610974</v>
      </c>
      <c r="N64" s="53">
        <v>2.8816574934734662</v>
      </c>
      <c r="O64" s="59">
        <v>52</v>
      </c>
      <c r="P64" s="60">
        <v>2.5541999999999998</v>
      </c>
      <c r="Q64" s="53">
        <v>1320.9781359577764</v>
      </c>
      <c r="R64" s="53" t="e">
        <v>#N/A</v>
      </c>
      <c r="S64" s="59">
        <v>2.4500000000000002</v>
      </c>
      <c r="T64" s="59">
        <v>0.5</v>
      </c>
      <c r="U64" s="53" t="e">
        <v>#N/A</v>
      </c>
      <c r="V64" s="59" t="e">
        <v>#N/A</v>
      </c>
      <c r="W64" s="60" t="e">
        <v>#N/A</v>
      </c>
      <c r="X64" s="54">
        <v>1122</v>
      </c>
      <c r="Y64" s="54">
        <v>254</v>
      </c>
      <c r="Z64" s="54">
        <v>1654</v>
      </c>
      <c r="AA64" s="54">
        <v>518237</v>
      </c>
      <c r="AB64" s="61">
        <v>0.55503355704697988</v>
      </c>
      <c r="AC64" s="53">
        <v>6.9919102993449851</v>
      </c>
      <c r="AD64" s="53">
        <v>5.8981089999999998</v>
      </c>
      <c r="AE64" s="54" t="e">
        <v>#N/A</v>
      </c>
      <c r="AF64" s="54" t="e">
        <v>#N/A</v>
      </c>
      <c r="AG64" s="54">
        <v>4</v>
      </c>
      <c r="AH64" s="223">
        <v>306.55137100000002</v>
      </c>
    </row>
    <row r="65" spans="1:34" x14ac:dyDescent="0.2">
      <c r="A65" s="52">
        <v>44228</v>
      </c>
      <c r="B65" s="59">
        <v>0.48143053645115508</v>
      </c>
      <c r="C65" s="59">
        <v>1.0917030567685559</v>
      </c>
      <c r="D65" s="53">
        <v>10.5</v>
      </c>
      <c r="E65" s="53">
        <v>8.8000000000000007</v>
      </c>
      <c r="F65" s="53">
        <v>843.8</v>
      </c>
      <c r="G65" s="54" t="e">
        <v>#N/A</v>
      </c>
      <c r="H65" s="53" t="e">
        <v>#N/A</v>
      </c>
      <c r="I65" s="54" t="e">
        <v>#N/A</v>
      </c>
      <c r="J65" s="53" t="e">
        <v>#N/A</v>
      </c>
      <c r="K65" s="59">
        <v>3.4850863422291933</v>
      </c>
      <c r="L65" s="53" t="e">
        <v>#N/A</v>
      </c>
      <c r="M65" s="53">
        <v>3.1963470319634535</v>
      </c>
      <c r="N65" s="53">
        <v>3.7866648955159343</v>
      </c>
      <c r="O65" s="59">
        <v>61.5</v>
      </c>
      <c r="P65" s="60">
        <v>3.2522000000000002</v>
      </c>
      <c r="Q65" s="53">
        <v>1321.2814182238183</v>
      </c>
      <c r="R65" s="53" t="e">
        <v>#N/A</v>
      </c>
      <c r="S65" s="59">
        <v>2.4500000000000002</v>
      </c>
      <c r="T65" s="59">
        <v>0.5</v>
      </c>
      <c r="U65" s="53" t="e">
        <v>#N/A</v>
      </c>
      <c r="V65" s="59" t="e">
        <v>#N/A</v>
      </c>
      <c r="W65" s="60" t="e">
        <v>#N/A</v>
      </c>
      <c r="X65" s="54">
        <v>642</v>
      </c>
      <c r="Y65" s="54" t="e">
        <v>#N/A</v>
      </c>
      <c r="Z65" s="54">
        <v>2475</v>
      </c>
      <c r="AA65" s="54">
        <v>490656</v>
      </c>
      <c r="AB65" s="61">
        <v>0.66442953020134232</v>
      </c>
      <c r="AC65" s="53" t="e">
        <v>#N/A</v>
      </c>
      <c r="AD65" s="53" t="e">
        <v>#N/A</v>
      </c>
      <c r="AE65" s="54" t="e">
        <v>#N/A</v>
      </c>
      <c r="AF65" s="54" t="e">
        <v>#N/A</v>
      </c>
      <c r="AG65" s="54" t="e">
        <v>#N/A</v>
      </c>
      <c r="AH65" s="223">
        <v>717.94120999999996</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2021-03-17T18:05:17Z</dcterms:modified>
</cp:coreProperties>
</file>