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A45F9DD4-A1FC-4A94-8CFB-706EDCA52E3C}" xr6:coauthVersionLast="47" xr6:coauthVersionMax="47" xr10:uidLastSave="{00000000-0000-0000-0000-000000000000}"/>
  <workbookProtection workbookAlgorithmName="SHA-512" workbookHashValue="2yFSVdWGTqeJ0jHG6V3gAC1MhOPt/NyqQ1EE0/kVFVnAf338NA/ZblyLVNN9pEBi8HHMf6NAmsLBO0c6P6jiQA==" workbookSaltValue="fX7Odkeb0BuhTTpkMgXXGw==" workbookSpinCount="100000" lockStructure="1"/>
  <bookViews>
    <workbookView xWindow="810" yWindow="-120" windowWidth="23310" windowHeight="1206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dXdata!$A$16:$AH$76</definedName>
    <definedName name="DATA" localSheetId="3">'dXdata - Annual'!$F$12:$I$46</definedName>
    <definedName name="DATA" localSheetId="2">'dXdata - Monthly'!$F$12:$BN$46</definedName>
    <definedName name="DATES" localSheetId="5">dXdata!$A$16:$A$76</definedName>
    <definedName name="DATES" localSheetId="3">'dXdata - Annual'!$F$12:$I$12</definedName>
    <definedName name="DATES" localSheetId="2">'dXdata - Monthly'!$F$12:$BN$12</definedName>
    <definedName name="IDS" localSheetId="5">dXdata!$B$7:$AH$7</definedName>
    <definedName name="IDS" localSheetId="3">'dXdata - Annual'!$B$7:$AH$7</definedName>
    <definedName name="IDS" localSheetId="2">'dXdata - Monthly'!$B$7:$AH$7</definedName>
    <definedName name="OBS" localSheetId="5">dXdata!$B$16:$AH$76</definedName>
    <definedName name="OBS" localSheetId="3">'dXdata - Annual'!$F$13:$I$46</definedName>
    <definedName name="OBS" localSheetId="2">'dXdata - Monthly'!$F$13:$BN$46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36" i="1" l="1"/>
  <c r="BC36" i="1"/>
  <c r="BD36" i="1"/>
  <c r="BE36" i="1"/>
  <c r="BB37" i="1"/>
  <c r="BC37" i="1"/>
  <c r="BD37" i="1"/>
  <c r="BE37" i="1"/>
  <c r="BB38" i="1"/>
  <c r="BC38" i="1"/>
  <c r="BD38" i="1"/>
  <c r="BE38" i="1"/>
  <c r="BB39" i="1"/>
  <c r="BC39" i="1"/>
  <c r="BD39" i="1"/>
  <c r="BE39" i="1"/>
  <c r="BA28" i="1"/>
  <c r="BB28" i="1"/>
  <c r="BC28" i="1"/>
  <c r="BD28" i="1"/>
  <c r="BE28" i="1"/>
  <c r="BA29" i="1"/>
  <c r="BB29" i="1"/>
  <c r="BC29" i="1"/>
  <c r="BD29" i="1"/>
  <c r="BE29" i="1"/>
  <c r="BA30" i="1"/>
  <c r="BB30" i="1"/>
  <c r="BC30" i="1"/>
  <c r="BD30" i="1"/>
  <c r="BE30" i="1"/>
  <c r="BA31" i="1"/>
  <c r="BB31" i="1"/>
  <c r="BC31" i="1"/>
  <c r="BD31" i="1"/>
  <c r="BE31" i="1"/>
  <c r="BA32" i="1"/>
  <c r="BB32" i="1"/>
  <c r="BC32" i="1"/>
  <c r="BD32" i="1"/>
  <c r="BE32" i="1"/>
  <c r="BA33" i="1"/>
  <c r="BB33" i="1"/>
  <c r="BC33" i="1"/>
  <c r="BD33" i="1"/>
  <c r="BE33" i="1"/>
  <c r="BA34" i="1"/>
  <c r="BB34" i="1"/>
  <c r="BC34" i="1"/>
  <c r="BD34" i="1"/>
  <c r="BE34" i="1"/>
  <c r="AY24" i="1"/>
  <c r="AZ24" i="1"/>
  <c r="BA24" i="1"/>
  <c r="BB24" i="1"/>
  <c r="BC24" i="1"/>
  <c r="BD24" i="1"/>
  <c r="BE24" i="1"/>
  <c r="AY25" i="1"/>
  <c r="AZ25" i="1"/>
  <c r="BA25" i="1"/>
  <c r="BB25" i="1"/>
  <c r="BC25" i="1"/>
  <c r="BD25" i="1"/>
  <c r="BE25" i="1"/>
  <c r="AY26" i="1"/>
  <c r="AZ26" i="1"/>
  <c r="BA26" i="1"/>
  <c r="BB26" i="1"/>
  <c r="BC26" i="1"/>
  <c r="BD26" i="1"/>
  <c r="BE26" i="1"/>
  <c r="AY17" i="1"/>
  <c r="AZ17" i="1"/>
  <c r="BA17" i="1"/>
  <c r="BB17" i="1"/>
  <c r="BC17" i="1"/>
  <c r="BD17" i="1"/>
  <c r="BE17" i="1"/>
  <c r="AY18" i="1"/>
  <c r="AZ18" i="1"/>
  <c r="BA18" i="1"/>
  <c r="BB18" i="1"/>
  <c r="BC18" i="1"/>
  <c r="BD18" i="1"/>
  <c r="BE18" i="1"/>
  <c r="AY19" i="1"/>
  <c r="AZ19" i="1"/>
  <c r="BA19" i="1"/>
  <c r="BB19" i="1"/>
  <c r="BC19" i="1"/>
  <c r="BD19" i="1"/>
  <c r="BE19" i="1"/>
  <c r="AY20" i="1"/>
  <c r="AZ20" i="1"/>
  <c r="BA20" i="1"/>
  <c r="BB20" i="1"/>
  <c r="BC20" i="1"/>
  <c r="BD20" i="1"/>
  <c r="BE20" i="1"/>
  <c r="AY21" i="1"/>
  <c r="AZ21" i="1"/>
  <c r="BA21" i="1"/>
  <c r="BB21" i="1"/>
  <c r="BC21" i="1"/>
  <c r="BD21" i="1"/>
  <c r="BE21" i="1"/>
  <c r="AY22" i="1"/>
  <c r="AZ22" i="1"/>
  <c r="BA22" i="1"/>
  <c r="BB22" i="1"/>
  <c r="BC22" i="1"/>
  <c r="BD22" i="1"/>
  <c r="BE22" i="1"/>
  <c r="AY14" i="1"/>
  <c r="AZ14" i="1"/>
  <c r="BA14" i="1"/>
  <c r="BB14" i="1"/>
  <c r="BC14" i="1"/>
  <c r="BD14" i="1"/>
  <c r="BE14" i="1"/>
  <c r="AY15" i="1"/>
  <c r="AZ15" i="1"/>
  <c r="BA15" i="1"/>
  <c r="BB15" i="1"/>
  <c r="BC15" i="1"/>
  <c r="BD15" i="1"/>
  <c r="BE15" i="1"/>
  <c r="AY5" i="1"/>
  <c r="AZ5" i="1"/>
  <c r="BA5" i="1"/>
  <c r="BB5" i="1"/>
  <c r="BC5" i="1"/>
  <c r="BD5" i="1"/>
  <c r="BE5" i="1"/>
  <c r="AY6" i="1"/>
  <c r="AZ6" i="1"/>
  <c r="BA6" i="1"/>
  <c r="BB6" i="1"/>
  <c r="BC6" i="1"/>
  <c r="BD6" i="1"/>
  <c r="BE6" i="1"/>
  <c r="AY7" i="1"/>
  <c r="AZ7" i="1"/>
  <c r="BA7" i="1"/>
  <c r="BB7" i="1"/>
  <c r="BC7" i="1"/>
  <c r="BD7" i="1"/>
  <c r="BE7" i="1"/>
  <c r="AY8" i="1"/>
  <c r="AZ8" i="1"/>
  <c r="BA8" i="1"/>
  <c r="BB8" i="1"/>
  <c r="BC8" i="1"/>
  <c r="BD8" i="1"/>
  <c r="BE8" i="1"/>
  <c r="AY9" i="1"/>
  <c r="AZ9" i="1"/>
  <c r="BA9" i="1"/>
  <c r="BB9" i="1"/>
  <c r="BC9" i="1"/>
  <c r="BD9" i="1"/>
  <c r="BE9" i="1"/>
  <c r="AY10" i="1"/>
  <c r="AZ10" i="1"/>
  <c r="BA10" i="1"/>
  <c r="BB10" i="1"/>
  <c r="BC10" i="1"/>
  <c r="BD10" i="1"/>
  <c r="BE10" i="1"/>
  <c r="AY11" i="1"/>
  <c r="AZ11" i="1"/>
  <c r="BA11" i="1"/>
  <c r="BB11" i="1"/>
  <c r="BC11" i="1"/>
  <c r="BD11" i="1"/>
  <c r="BE11" i="1"/>
  <c r="AY12" i="1"/>
  <c r="AZ12" i="1"/>
  <c r="BA12" i="1"/>
  <c r="BB12" i="1"/>
  <c r="BC12" i="1"/>
  <c r="BD12" i="1"/>
  <c r="BE12" i="1"/>
  <c r="AX36" i="1" l="1"/>
  <c r="AY36" i="1"/>
  <c r="AZ36" i="1"/>
  <c r="BA36" i="1"/>
  <c r="AX37" i="1"/>
  <c r="AY37" i="1"/>
  <c r="AZ37" i="1"/>
  <c r="BA37" i="1"/>
  <c r="AX38" i="1"/>
  <c r="AY38" i="1"/>
  <c r="AZ38" i="1"/>
  <c r="BA38" i="1"/>
  <c r="AX39" i="1"/>
  <c r="AY39" i="1"/>
  <c r="AZ39" i="1"/>
  <c r="BA39" i="1"/>
  <c r="AX28" i="1"/>
  <c r="AY28" i="1"/>
  <c r="AZ28" i="1"/>
  <c r="AX29" i="1"/>
  <c r="AY29" i="1"/>
  <c r="AZ29" i="1"/>
  <c r="AX30" i="1"/>
  <c r="AY30" i="1"/>
  <c r="AZ30" i="1"/>
  <c r="AX31" i="1"/>
  <c r="AY31" i="1"/>
  <c r="AZ31" i="1"/>
  <c r="AX32" i="1"/>
  <c r="AY32" i="1"/>
  <c r="AZ32" i="1"/>
  <c r="AX33" i="1"/>
  <c r="AY33" i="1"/>
  <c r="AZ33" i="1"/>
  <c r="AX34" i="1"/>
  <c r="AY34" i="1"/>
  <c r="AZ34" i="1"/>
  <c r="AX24" i="1"/>
  <c r="AX25" i="1"/>
  <c r="AX26" i="1"/>
  <c r="AX17" i="1"/>
  <c r="AX18" i="1"/>
  <c r="AX19" i="1"/>
  <c r="AX20" i="1"/>
  <c r="AX21" i="1"/>
  <c r="AX22" i="1"/>
  <c r="AX14" i="1"/>
  <c r="AX15" i="1"/>
  <c r="AX5" i="1"/>
  <c r="AX6" i="1"/>
  <c r="AX7" i="1"/>
  <c r="AX8" i="1"/>
  <c r="AX9" i="1"/>
  <c r="AX10" i="1"/>
  <c r="AX11" i="1"/>
  <c r="AX12" i="1"/>
  <c r="AW36" i="1" l="1"/>
  <c r="AW37" i="1"/>
  <c r="AW38" i="1"/>
  <c r="AW39" i="1"/>
  <c r="AW28" i="1"/>
  <c r="AW29" i="1"/>
  <c r="AW30" i="1"/>
  <c r="AW31" i="1"/>
  <c r="AW32" i="1"/>
  <c r="AW33" i="1"/>
  <c r="AW34" i="1"/>
  <c r="AW24" i="1"/>
  <c r="AW25" i="1"/>
  <c r="AW26" i="1"/>
  <c r="AW17" i="1"/>
  <c r="AW18" i="1"/>
  <c r="AW19" i="1"/>
  <c r="AW20" i="1"/>
  <c r="AW21" i="1"/>
  <c r="AW22" i="1"/>
  <c r="AW14" i="1"/>
  <c r="AW15" i="1"/>
  <c r="AW5" i="1"/>
  <c r="AW6" i="1"/>
  <c r="AW7" i="1"/>
  <c r="AW8" i="1"/>
  <c r="AW9" i="1"/>
  <c r="AW10" i="1"/>
  <c r="AW11" i="1"/>
  <c r="AW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<sst xmlns="http://schemas.openxmlformats.org/spreadsheetml/2006/main" count="652" uniqueCount="262">
  <si>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</si>
  <si>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</si>
  <si>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</si>
  <si>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</si>
  <si>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</si>
  <si>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</si>
  <si>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</si>
  <si>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</si>
  <si>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</si>
  <si>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</si>
  <si>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</si>
  <si>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</si>
  <si>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</si>
  <si>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</si>
  <si>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</si>
  <si>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</si>
  <si>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</si>
  <si>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</si>
  <si>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</si>
  <si>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</si>
  <si>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</si>
  <si>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</si>
  <si>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</si>
  <si>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</si>
  <si>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</si>
  <si>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</si>
  <si>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</si>
  <si>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</si>
  <si>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</si>
  <si>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</si>
  <si>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</si>
  <si>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</si>
  <si>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</si>
  <si>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</si>
  <si>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</si>
  <si>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</si>
  <si>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</si>
  <si>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</si>
  <si>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</si>
  <si>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</si>
  <si>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</si>
  <si>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</si>
  <si>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</si>
  <si>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</si>
  <si>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</si>
  <si>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</si>
  <si>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</si>
  <si>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</si>
  <si>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</si>
  <si>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</si>
  <si>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</si>
  <si>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</si>
  <si>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</si>
  <si>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</si>
  <si>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</si>
  <si>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</si>
  <si>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</si>
  <si>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</si>
  <si>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</si>
  <si>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</si>
  <si>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</si>
  <si>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</si>
  <si>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</si>
  <si>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</si>
  <si>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</si>
  <si>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</si>
  <si>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</si>
  <si>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</si>
  <si>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</si>
  <si>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</si>
  <si>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</si>
  <si>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</si>
  <si>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</si>
  <si>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</si>
  <si>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</si>
  <si>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</si>
  <si>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</si>
  <si>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</si>
  <si>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</si>
  <si>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</si>
  <si>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</si>
  <si>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</si>
  <si>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</si>
  <si>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</si>
  <si>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</si>
  <si>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</si>
  <si>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</si>
  <si>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</si>
  <si>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</si>
  <si>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</si>
  <si>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</si>
  <si>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</si>
  <si>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</si>
  <si>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</si>
  <si>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</si>
  <si>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</si>
  <si>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</si>
  <si>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</si>
  <si>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</si>
  <si>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</si>
  <si>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</si>
  <si>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</si>
  <si>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</si>
  <si>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</si>
  <si>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</si>
  <si>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</si>
  <si>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</si>
  <si>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</si>
  <si>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</si>
  <si>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</si>
  <si>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</si>
  <si>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</si>
  <si>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</si>
  <si>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</si>
  <si>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</si>
  <si>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</si>
  <si>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</si>
  <si>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</si>
  <si>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</si>
  <si>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</si>
  <si>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</si>
  <si>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</si>
  <si>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</si>
  <si>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</si>
  <si>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</si>
  <si>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</si>
  <si>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</si>
  <si>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</si>
  <si>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</si>
  <si>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</si>
  <si>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</si>
  <si>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</si>
  <si>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</si>
  <si>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</si>
  <si>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</si>
  <si>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</si>
  <si>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</si>
  <si>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</si>
  <si>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</si>
  <si>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</si>
  <si>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</si>
  <si>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</si>
  <si>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</si>
  <si>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</si>
  <si>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</si>
  <si>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</si>
  <si>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</si>
  <si>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</si>
  <si>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</si>
  <si>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</si>
  <si>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</si>
  <si>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</si>
  <si>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</si>
  <si>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</si>
  <si>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</si>
  <si>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</si>
  <si>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</si>
  <si>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</si>
  <si>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</si>
  <si>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</si>
  <si>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</si>
  <si>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</si>
  <si>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</si>
  <si>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</si>
  <si>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</si>
  <si>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</si>
  <si>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</si>
  <si>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</si>
  <si>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</si>
  <si>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</si>
  <si>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</si>
  <si>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</si>
  <si>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</si>
  <si>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</si>
  <si>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</si>
  <si>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</si>
  <si>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</si>
  <si>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</si>
  <si>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</si>
  <si>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</si>
  <si>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</si>
  <si>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</si>
  <si>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</si>
  <si>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</si>
  <si>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</si>
  <si>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</si>
  <si>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</si>
  <si>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</si>
  <si>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</si>
  <si>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</si>
  <si>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</si>
  <si>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</si>
  <si>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</si>
  <si>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</si>
  <si>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</si>
  <si>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</si>
  <si>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</si>
  <si>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</si>
  <si>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</si>
  <si>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</si>
  <si>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</si>
  <si>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</si>
  <si>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</si>
  <si>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</si>
  <si>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</si>
  <si>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</si>
  <si>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</si>
  <si>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</si>
  <si>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</si>
  <si>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</si>
  <si>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</si>
  <si>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</si>
  <si>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</si>
  <si>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</si>
  <si>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</si>
  <si>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</si>
  <si>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</si>
  <si>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</si>
  <si>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</si>
  <si>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</si>
  <si>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</si>
  <si>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</si>
  <si>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</si>
  <si>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</si>
  <si>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</si>
  <si>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</si>
  <si>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</si>
  <si>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</si>
  <si>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</si>
  <si>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</si>
  <si>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</si>
  <si>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</si>
  <si>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</si>
  <si>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</si>
  <si>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</si>
  <si>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</si>
  <si>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</si>
  <si>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</si>
  <si>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</si>
  <si>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</si>
  <si>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</si>
  <si>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</si>
  <si>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</si>
  <si>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</si>
  <si>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</si>
  <si>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</si>
  <si>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</si>
  <si>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</si>
  <si>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</si>
  <si>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</si>
  <si>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</si>
  <si>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</si>
  <si>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</si>
  <si>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</si>
  <si>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</si>
  <si>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</si>
  <si>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Unemployment Rate - Canada (%)†</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</si>
  <si>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</si>
  <si>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Note 3. City of Calgary residential data from CREB.</t>
  </si>
  <si>
    <t>From 01-Jan-2018</t>
  </si>
  <si>
    <t>January 2022</t>
  </si>
  <si>
    <t>Updated by Corporate Economics on February 16,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</si>
</sst>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29">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3" fontId="39" fillId="10" borderId="8" xfId="0" applyNumberFormat="1" applyFont="1" applyFill="1" applyBorder="1" applyAlignment="1">
      <alignment horizontal="right" vertical="center"/>
    </xf>
    <xf numFmtId="165" fontId="39" fillId="6" borderId="8" xfId="3"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10" borderId="10" xfId="0" applyFont="1" applyFill="1" applyBorder="1" applyAlignment="1">
      <alignment horizontal="left" vertical="center" wrapText="1" inden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164" fontId="9" fillId="4" borderId="1" xfId="0" applyNumberFormat="1" applyFont="1" applyFill="1" applyBorder="1" applyAlignment="1">
      <alignment horizontal="center" vertical="center"/>
    </xf>
    <xf numFmtId="165" fontId="30" fillId="6" borderId="20" xfId="3" applyNumberFormat="1" applyFont="1" applyFill="1" applyBorder="1" applyAlignment="1">
      <alignment horizontal="right" vertical="center"/>
    </xf>
    <xf numFmtId="165" fontId="30" fillId="10" borderId="7" xfId="3" applyNumberFormat="1" applyFont="1" applyFill="1" applyBorder="1" applyAlignment="1">
      <alignment horizontal="right" vertical="center"/>
    </xf>
    <xf numFmtId="0" fontId="30" fillId="6" borderId="7" xfId="0" applyFont="1" applyFill="1" applyBorder="1" applyAlignment="1">
      <alignment horizontal="right" vertical="center"/>
    </xf>
    <xf numFmtId="3" fontId="39" fillId="10" borderId="7" xfId="0" applyNumberFormat="1" applyFont="1" applyFill="1" applyBorder="1" applyAlignment="1">
      <alignment horizontal="right" vertical="center"/>
    </xf>
    <xf numFmtId="165" fontId="39" fillId="6" borderId="7" xfId="3" applyNumberFormat="1" applyFont="1" applyFill="1" applyBorder="1" applyAlignment="1">
      <alignment horizontal="right" vertical="center"/>
    </xf>
    <xf numFmtId="3" fontId="30" fillId="10" borderId="14" xfId="1" applyNumberFormat="1" applyFont="1" applyFill="1" applyBorder="1" applyAlignment="1">
      <alignment horizontal="right" vertical="center"/>
    </xf>
    <xf numFmtId="2" fontId="30" fillId="6" borderId="20" xfId="2" applyNumberFormat="1" applyFont="1" applyFill="1" applyBorder="1" applyAlignment="1">
      <alignment horizontal="right" vertical="center"/>
    </xf>
    <xf numFmtId="2" fontId="30" fillId="10" borderId="14" xfId="2" applyNumberFormat="1" applyFont="1" applyFill="1" applyBorder="1" applyAlignment="1">
      <alignment horizontal="right" vertical="center"/>
    </xf>
    <xf numFmtId="165" fontId="30" fillId="6" borderId="7" xfId="3" applyNumberFormat="1" applyFont="1" applyFill="1" applyBorder="1" applyAlignment="1">
      <alignment horizontal="right" vertical="center"/>
    </xf>
    <xf numFmtId="165" fontId="30" fillId="10" borderId="14" xfId="3" applyNumberFormat="1" applyFont="1" applyFill="1" applyBorder="1" applyAlignment="1">
      <alignment horizontal="right" vertical="center"/>
    </xf>
    <xf numFmtId="10" fontId="30" fillId="10" borderId="7" xfId="3" applyNumberFormat="1" applyFont="1" applyFill="1" applyBorder="1" applyAlignment="1">
      <alignment horizontal="right" vertical="center"/>
    </xf>
    <xf numFmtId="10" fontId="30" fillId="6" borderId="14" xfId="3" applyNumberFormat="1" applyFont="1" applyFill="1" applyBorder="1" applyAlignment="1">
      <alignment horizontal="right" vertical="center"/>
    </xf>
    <xf numFmtId="167" fontId="30" fillId="6" borderId="20" xfId="2" applyNumberFormat="1" applyFont="1" applyFill="1" applyBorder="1" applyAlignment="1">
      <alignment horizontal="right" vertical="center"/>
    </xf>
    <xf numFmtId="167" fontId="30" fillId="10" borderId="7" xfId="2" applyNumberFormat="1" applyFont="1" applyFill="1" applyBorder="1" applyAlignment="1">
      <alignment horizontal="right" vertical="center"/>
    </xf>
    <xf numFmtId="3" fontId="30" fillId="6" borderId="7" xfId="2" applyNumberFormat="1" applyFont="1" applyFill="1" applyBorder="1" applyAlignment="1">
      <alignment horizontal="right" vertical="center"/>
    </xf>
    <xf numFmtId="0" fontId="30" fillId="10" borderId="7" xfId="2" applyNumberFormat="1" applyFont="1" applyFill="1" applyBorder="1" applyAlignment="1">
      <alignment horizontal="right" vertical="center"/>
    </xf>
    <xf numFmtId="171" fontId="30" fillId="10" borderId="7" xfId="2" applyNumberFormat="1" applyFont="1" applyFill="1" applyBorder="1" applyAlignment="1">
      <alignment horizontal="right" vertical="center"/>
    </xf>
    <xf numFmtId="171" fontId="30" fillId="6" borderId="14" xfId="2" applyNumberFormat="1" applyFont="1" applyFill="1" applyBorder="1" applyAlignment="1">
      <alignment horizontal="right" vertical="center"/>
    </xf>
    <xf numFmtId="167" fontId="30" fillId="10" borderId="20" xfId="2" applyNumberFormat="1" applyFont="1" applyFill="1" applyBorder="1" applyAlignment="1">
      <alignment horizontal="right" vertical="center"/>
    </xf>
    <xf numFmtId="167" fontId="30" fillId="6" borderId="7" xfId="2" applyNumberFormat="1" applyFont="1" applyFill="1" applyBorder="1" applyAlignment="1">
      <alignment horizontal="right" vertical="center"/>
    </xf>
    <xf numFmtId="1" fontId="30" fillId="10" borderId="7" xfId="2" applyNumberFormat="1" applyFont="1" applyFill="1" applyBorder="1" applyAlignment="1">
      <alignment horizontal="right" vertical="center"/>
    </xf>
    <xf numFmtId="167" fontId="30" fillId="6" borderId="14" xfId="2" applyNumberFormat="1" applyFont="1" applyFill="1" applyBorder="1" applyAlignment="1">
      <alignment horizontal="right" vertical="center"/>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9" xfId="0"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Z1870"/>
  <sheetViews>
    <sheetView showGridLines="0" showRowColHeaders="0" tabSelected="1" topLeftCell="E1" zoomScale="85" zoomScaleNormal="85" workbookViewId="0">
      <selection activeCell="BE1" sqref="BE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8.5703125" style="22" customWidth="1"/>
    <col min="6" max="8" width="7.5703125" style="138" customWidth="1"/>
    <col min="9" max="44" width="7.85546875" style="138" hidden="1" customWidth="1"/>
    <col min="45" max="57" width="7.85546875" style="138" customWidth="1"/>
    <col min="58" max="58" width="9.140625" style="12" customWidth="1"/>
    <col min="59" max="13647" width="0" style="5" hidden="1"/>
    <col min="13648" max="13650" width="0" style="4" hidden="1"/>
    <col min="13651" max="16384" width="9.140625" style="4" hidden="1"/>
  </cols>
  <sheetData>
    <row r="1" spans="1:13647" ht="27" customHeight="1" x14ac:dyDescent="0.3">
      <c r="E1" s="224" t="s">
        <v>260</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c r="AZ1" s="109"/>
      <c r="BA1" s="109"/>
      <c r="BB1" s="109"/>
      <c r="BC1" s="109"/>
      <c r="BD1" s="109"/>
      <c r="BE1" s="109"/>
    </row>
    <row r="2" spans="1:13647"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c r="AU2" s="194"/>
      <c r="AV2" s="194"/>
      <c r="AW2" s="194"/>
      <c r="AX2" s="194"/>
      <c r="AY2" s="194"/>
      <c r="AZ2" s="194"/>
      <c r="BA2" s="194"/>
      <c r="BB2" s="194"/>
      <c r="BC2" s="194"/>
      <c r="BD2" s="194"/>
      <c r="BE2" s="194" t="s">
        <v>261</v>
      </c>
    </row>
    <row r="3" spans="1:13647" s="10" customFormat="1" ht="23.25" thickBot="1" x14ac:dyDescent="0.3">
      <c r="A3" s="6"/>
      <c r="B3" s="7" t="s">
        <v>1</v>
      </c>
      <c r="C3" s="8" t="s">
        <v>2</v>
      </c>
      <c r="D3" s="9" t="s">
        <v>3</v>
      </c>
      <c r="E3" s="64" t="s">
        <v>4</v>
      </c>
      <c r="F3" s="225">
        <v>2019</v>
      </c>
      <c r="G3" s="189">
        <v>2020</v>
      </c>
      <c r="H3" s="190">
        <v>2021</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2">
        <v>44228</v>
      </c>
      <c r="AU3" s="192">
        <v>44256</v>
      </c>
      <c r="AV3" s="192">
        <v>44287</v>
      </c>
      <c r="AW3" s="192">
        <v>44317</v>
      </c>
      <c r="AX3" s="192">
        <v>44348</v>
      </c>
      <c r="AY3" s="192">
        <v>44378</v>
      </c>
      <c r="AZ3" s="192">
        <v>44409</v>
      </c>
      <c r="BA3" s="192">
        <v>44440</v>
      </c>
      <c r="BB3" s="192">
        <v>44470</v>
      </c>
      <c r="BC3" s="192">
        <v>44501</v>
      </c>
      <c r="BD3" s="192">
        <v>44531</v>
      </c>
      <c r="BE3" s="289">
        <v>44562</v>
      </c>
      <c r="BF3" s="63"/>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row>
    <row r="4" spans="1:13647" s="71" customFormat="1" ht="13.5" customHeight="1" thickBot="1" x14ac:dyDescent="0.25">
      <c r="A4" s="65"/>
      <c r="B4" s="66" t="s">
        <v>5</v>
      </c>
      <c r="C4" s="67"/>
      <c r="D4" s="68"/>
      <c r="E4" s="316" t="s">
        <v>5</v>
      </c>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8"/>
      <c r="AT4" s="318"/>
      <c r="AU4" s="318"/>
      <c r="AV4" s="318"/>
      <c r="AW4" s="318"/>
      <c r="AX4" s="318"/>
      <c r="AY4" s="318"/>
      <c r="AZ4" s="318"/>
      <c r="BA4" s="318"/>
      <c r="BB4" s="318"/>
      <c r="BC4" s="318"/>
      <c r="BD4" s="318"/>
      <c r="BE4" s="319"/>
      <c r="BF4" s="69"/>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c r="TDT4" s="70"/>
      <c r="TDU4" s="70"/>
      <c r="TDV4" s="70"/>
      <c r="TDW4" s="70"/>
    </row>
    <row r="5" spans="1:13647" s="69" customFormat="1" ht="16.5" customHeight="1" x14ac:dyDescent="0.2">
      <c r="A5" s="139">
        <v>1</v>
      </c>
      <c r="B5" s="140" t="s">
        <v>6</v>
      </c>
      <c r="C5" s="141" t="s">
        <v>7</v>
      </c>
      <c r="D5" s="142"/>
      <c r="E5" s="153" t="s">
        <v>235</v>
      </c>
      <c r="F5" s="157">
        <f>'dXdata - Annual'!G16/100</f>
        <v>7.2000000000000008E-2</v>
      </c>
      <c r="G5" s="157">
        <f>'dXdata - Annual'!H16/100</f>
        <v>0.11699999999999999</v>
      </c>
      <c r="H5" s="157">
        <f>'dXdata - Annual'!I16/100</f>
        <v>9.0999999999999998E-2</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145">
        <f>'dXdata - Monthly'!BC16/100</f>
        <v>0.105</v>
      </c>
      <c r="AU5" s="145">
        <f>'dXdata - Monthly'!BD16/100</f>
        <v>0.10400000000000001</v>
      </c>
      <c r="AV5" s="145">
        <f>'dXdata - Monthly'!BE16/100</f>
        <v>9.6999999999999989E-2</v>
      </c>
      <c r="AW5" s="145">
        <f>'dXdata - Monthly'!BF16/100</f>
        <v>8.900000000000001E-2</v>
      </c>
      <c r="AX5" s="145">
        <f>'dXdata - Monthly'!BG16/100</f>
        <v>9.0999999999999998E-2</v>
      </c>
      <c r="AY5" s="145">
        <f>'dXdata - Monthly'!BH16/100</f>
        <v>9.6999999999999989E-2</v>
      </c>
      <c r="AZ5" s="145">
        <f>'dXdata - Monthly'!BI16/100</f>
        <v>0.1</v>
      </c>
      <c r="BA5" s="145">
        <f>'dXdata - Monthly'!BJ16/100</f>
        <v>9.1999999999999998E-2</v>
      </c>
      <c r="BB5" s="145">
        <f>'dXdata - Monthly'!BK16/100</f>
        <v>8.199999999999999E-2</v>
      </c>
      <c r="BC5" s="145">
        <f>'dXdata - Monthly'!BL16/100</f>
        <v>7.6999999999999999E-2</v>
      </c>
      <c r="BD5" s="145">
        <f>'dXdata - Monthly'!BM16/100</f>
        <v>7.5999999999999998E-2</v>
      </c>
      <c r="BE5" s="290">
        <f>'dXdata - Monthly'!BN16/100</f>
        <v>7.8E-2</v>
      </c>
    </row>
    <row r="6" spans="1:13647" s="77" customFormat="1" ht="16.5" customHeight="1" x14ac:dyDescent="0.2">
      <c r="A6" s="73">
        <v>2</v>
      </c>
      <c r="B6" s="74" t="s">
        <v>8</v>
      </c>
      <c r="C6" s="75" t="s">
        <v>9</v>
      </c>
      <c r="D6" s="76"/>
      <c r="E6" s="91" t="s">
        <v>256</v>
      </c>
      <c r="F6" s="117">
        <f>'dXdata - Annual'!G17/100</f>
        <v>5.7000000000000002E-2</v>
      </c>
      <c r="G6" s="117">
        <f>'dXdata - Annual'!H17/100</f>
        <v>9.5000000000000001E-2</v>
      </c>
      <c r="H6" s="117">
        <f>'dXdata - Annual'!I17/100</f>
        <v>7.4999999999999997E-2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119">
        <f>'dXdata - Monthly'!BH17/100</f>
        <v>7.8E-2</v>
      </c>
      <c r="AZ6" s="119">
        <f>'dXdata - Monthly'!BI17/100</f>
        <v>7.6999999999999999E-2</v>
      </c>
      <c r="BA6" s="119">
        <f>'dXdata - Monthly'!BJ17/100</f>
        <v>7.2999999999999995E-2</v>
      </c>
      <c r="BB6" s="119">
        <f>'dXdata - Monthly'!BK17/100</f>
        <v>6.8000000000000005E-2</v>
      </c>
      <c r="BC6" s="119">
        <f>'dXdata - Monthly'!BL17/100</f>
        <v>0.06</v>
      </c>
      <c r="BD6" s="119">
        <f>'dXdata - Monthly'!BM17/100</f>
        <v>5.7000000000000002E-2</v>
      </c>
      <c r="BE6" s="291">
        <f>'dXdata - Monthly'!BN17/100</f>
        <v>5.9000000000000004E-2</v>
      </c>
      <c r="BF6" s="69"/>
    </row>
    <row r="7" spans="1:13647" s="69" customFormat="1" ht="16.5" customHeight="1" x14ac:dyDescent="0.2">
      <c r="A7" s="139">
        <v>3</v>
      </c>
      <c r="B7" s="140" t="s">
        <v>10</v>
      </c>
      <c r="C7" s="141" t="s">
        <v>11</v>
      </c>
      <c r="D7" s="142"/>
      <c r="E7" s="155" t="s">
        <v>236</v>
      </c>
      <c r="F7" s="146">
        <f>'dXdata - Annual'!G18</f>
        <v>881</v>
      </c>
      <c r="G7" s="146">
        <f>'dXdata - Annual'!H18</f>
        <v>834</v>
      </c>
      <c r="H7" s="146">
        <f>'dXdata - Annual'!I18</f>
        <v>861.8</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148">
        <f>'dXdata - Monthly'!BC18</f>
        <v>843.8</v>
      </c>
      <c r="AU7" s="148">
        <f>'dXdata - Monthly'!BD18</f>
        <v>838.2</v>
      </c>
      <c r="AV7" s="148">
        <f>'dXdata - Monthly'!BE18</f>
        <v>838.1</v>
      </c>
      <c r="AW7" s="148">
        <f>'dXdata - Monthly'!BF18</f>
        <v>845.8</v>
      </c>
      <c r="AX7" s="148">
        <f>'dXdata - Monthly'!BG18</f>
        <v>851</v>
      </c>
      <c r="AY7" s="148">
        <f>'dXdata - Monthly'!BH18</f>
        <v>856.1</v>
      </c>
      <c r="AZ7" s="148">
        <f>'dXdata - Monthly'!BI18</f>
        <v>861.5</v>
      </c>
      <c r="BA7" s="148">
        <f>'dXdata - Monthly'!BJ18</f>
        <v>872.5</v>
      </c>
      <c r="BB7" s="148">
        <f>'dXdata - Monthly'!BK18</f>
        <v>887.3</v>
      </c>
      <c r="BC7" s="148">
        <f>'dXdata - Monthly'!BL18</f>
        <v>885.5</v>
      </c>
      <c r="BD7" s="148">
        <f>'dXdata - Monthly'!BM18</f>
        <v>885.4</v>
      </c>
      <c r="BE7" s="292">
        <f>'dXdata - Monthly'!BN18</f>
        <v>878.5</v>
      </c>
    </row>
    <row r="8" spans="1:13647" s="81" customFormat="1" ht="31.5" customHeight="1" x14ac:dyDescent="0.2">
      <c r="A8" s="73">
        <v>4</v>
      </c>
      <c r="B8" s="78" t="s">
        <v>12</v>
      </c>
      <c r="C8" s="78" t="s">
        <v>13</v>
      </c>
      <c r="D8" s="79"/>
      <c r="E8" s="91" t="s">
        <v>237</v>
      </c>
      <c r="F8" s="120">
        <f>'dXdata - Annual'!G19</f>
        <v>50816.666666666664</v>
      </c>
      <c r="G8" s="120">
        <f>'dXdata - Annual'!H19</f>
        <v>80983.333333333328</v>
      </c>
      <c r="H8" s="120" t="e">
        <f>'dXdata - Annual'!I19</f>
        <v>#N/A</v>
      </c>
      <c r="I8" s="120">
        <f>'dXdata - Monthly'!F19</f>
        <v>91380</v>
      </c>
      <c r="J8" s="121">
        <f>'dXdata - Monthly'!G19</f>
        <v>86330</v>
      </c>
      <c r="K8" s="121">
        <f>'dXdata - Monthly'!H19</f>
        <v>83100</v>
      </c>
      <c r="L8" s="121">
        <f>'dXdata - Monthly'!I19</f>
        <v>79710</v>
      </c>
      <c r="M8" s="121">
        <f>'dXdata - Monthly'!J19</f>
        <v>73120</v>
      </c>
      <c r="N8" s="121">
        <f>'dXdata - Monthly'!K19</f>
        <v>71540</v>
      </c>
      <c r="O8" s="121">
        <f>'dXdata - Monthly'!L19</f>
        <v>64390</v>
      </c>
      <c r="P8" s="121">
        <f>'dXdata - Monthly'!M19</f>
        <v>66870</v>
      </c>
      <c r="Q8" s="121">
        <f>'dXdata - Monthly'!N19</f>
        <v>65550</v>
      </c>
      <c r="R8" s="121">
        <f>'dXdata - Monthly'!O19</f>
        <v>63990</v>
      </c>
      <c r="S8" s="121">
        <f>'dXdata - Monthly'!P19</f>
        <v>64560</v>
      </c>
      <c r="T8" s="121">
        <f>'dXdata - Monthly'!Q19</f>
        <v>63200</v>
      </c>
      <c r="U8" s="120">
        <f>'dXdata - Monthly'!R19</f>
        <v>62810</v>
      </c>
      <c r="V8" s="121">
        <f>'dXdata - Monthly'!S19</f>
        <v>60720</v>
      </c>
      <c r="W8" s="121">
        <f>'dXdata - Monthly'!T19</f>
        <v>58000</v>
      </c>
      <c r="X8" s="121">
        <f>'dXdata - Monthly'!U19</f>
        <v>56910</v>
      </c>
      <c r="Y8" s="121">
        <f>'dXdata - Monthly'!V19</f>
        <v>54350</v>
      </c>
      <c r="Z8" s="121">
        <f>'dXdata - Monthly'!W19</f>
        <v>55610</v>
      </c>
      <c r="AA8" s="121">
        <f>'dXdata - Monthly'!X19</f>
        <v>53460</v>
      </c>
      <c r="AB8" s="121">
        <f>'dXdata - Monthly'!Y19</f>
        <v>52910</v>
      </c>
      <c r="AC8" s="121">
        <f>'dXdata - Monthly'!Z19</f>
        <v>52340</v>
      </c>
      <c r="AD8" s="121">
        <f>'dXdata - Monthly'!AA19</f>
        <v>51870</v>
      </c>
      <c r="AE8" s="121">
        <f>'dXdata - Monthly'!AB19</f>
        <v>49930</v>
      </c>
      <c r="AF8" s="121">
        <f>'dXdata - Monthly'!AC19</f>
        <v>49570</v>
      </c>
      <c r="AG8" s="120">
        <f>'dXdata - Monthly'!AP19</f>
        <v>54040</v>
      </c>
      <c r="AH8" s="121">
        <f>'dXdata - Monthly'!AQ19</f>
        <v>53760</v>
      </c>
      <c r="AI8" s="230">
        <f>'dXdata - Monthly'!AR19</f>
        <v>61540</v>
      </c>
      <c r="AJ8" s="230">
        <f>'dXdata - Monthly'!AS19</f>
        <v>69870</v>
      </c>
      <c r="AK8" s="230">
        <f>'dXdata - Monthly'!AT19</f>
        <v>62680</v>
      </c>
      <c r="AL8" s="230">
        <f>'dXdata - Monthly'!AU19</f>
        <v>52570</v>
      </c>
      <c r="AM8" s="230">
        <f>'dXdata - Monthly'!AV19</f>
        <v>28880</v>
      </c>
      <c r="AN8" s="230">
        <f>'dXdata - Monthly'!AW19</f>
        <v>24870</v>
      </c>
      <c r="AO8" s="230">
        <f>'dXdata - Monthly'!AX19</f>
        <v>31310</v>
      </c>
      <c r="AP8" s="230">
        <f>'dXdata - Monthly'!AY19</f>
        <v>173540</v>
      </c>
      <c r="AQ8" s="230">
        <f>'dXdata - Monthly'!AZ19</f>
        <v>175070</v>
      </c>
      <c r="AR8" s="230">
        <f>'dXdata - Monthly'!BA19</f>
        <v>183670</v>
      </c>
      <c r="AS8" s="255">
        <f>'dXdata - Monthly'!BB19</f>
        <v>208240</v>
      </c>
      <c r="AT8" s="230">
        <f>'dXdata - Monthly'!BC19</f>
        <v>206990</v>
      </c>
      <c r="AU8" s="230">
        <f>'dXdata - Monthly'!BD19</f>
        <v>197770</v>
      </c>
      <c r="AV8" s="230">
        <f>'dXdata - Monthly'!BE19</f>
        <v>199820</v>
      </c>
      <c r="AW8" s="230">
        <f>'dXdata - Monthly'!BF19</f>
        <v>205230</v>
      </c>
      <c r="AX8" s="230">
        <f>'dXdata - Monthly'!BG19</f>
        <v>189430</v>
      </c>
      <c r="AY8" s="230">
        <f>'dXdata - Monthly'!BH19</f>
        <v>184030</v>
      </c>
      <c r="AZ8" s="230">
        <f>'dXdata - Monthly'!BI19</f>
        <v>177960</v>
      </c>
      <c r="BA8" s="230">
        <f>'dXdata - Monthly'!BJ19</f>
        <v>149890</v>
      </c>
      <c r="BB8" s="230">
        <f>'dXdata - Monthly'!BK19</f>
        <v>83340</v>
      </c>
      <c r="BC8" s="230">
        <f>'dXdata - Monthly'!BL19</f>
        <v>79210</v>
      </c>
      <c r="BD8" s="230" t="e">
        <f>'dXdata - Monthly'!BM19</f>
        <v>#N/A</v>
      </c>
      <c r="BE8" s="293" t="e">
        <f>'dXdata - Monthly'!BN19</f>
        <v>#N/A</v>
      </c>
      <c r="BF8" s="80"/>
    </row>
    <row r="9" spans="1:13647" s="69" customFormat="1" ht="16.5" customHeight="1" x14ac:dyDescent="0.2">
      <c r="A9" s="139">
        <v>5</v>
      </c>
      <c r="B9" s="140" t="s">
        <v>14</v>
      </c>
      <c r="C9" s="141" t="s">
        <v>15</v>
      </c>
      <c r="D9" s="142"/>
      <c r="E9" s="155" t="s">
        <v>238</v>
      </c>
      <c r="F9" s="143">
        <f>'dXdata - Annual'!G20/100</f>
        <v>-7.3927833799052434E-2</v>
      </c>
      <c r="G9" s="143">
        <f>'dXdata - Annual'!H20/100</f>
        <v>0.59363725811741563</v>
      </c>
      <c r="H9" s="143" t="e">
        <f>'dXdata - Annual'!I20/100</f>
        <v>#N/A</v>
      </c>
      <c r="I9" s="149">
        <f>'dXdata - Monthly'!F20/100</f>
        <v>0.37620481927710836</v>
      </c>
      <c r="J9" s="150">
        <f>'dXdata - Monthly'!G20/100</f>
        <v>0.25992410974897839</v>
      </c>
      <c r="K9" s="150">
        <f>'dXdata - Monthly'!H20/100</f>
        <v>0.1661521190008419</v>
      </c>
      <c r="L9" s="150">
        <f>'dXdata - Monthly'!I20/100</f>
        <v>8.5523627944981584E-2</v>
      </c>
      <c r="M9" s="150">
        <f>'dXdata - Monthly'!J20/100</f>
        <v>-9.672637430512665E-2</v>
      </c>
      <c r="N9" s="150">
        <f>'dXdata - Monthly'!K20/100</f>
        <v>-0.12734813369114417</v>
      </c>
      <c r="O9" s="150">
        <f>'dXdata - Monthly'!L20/100</f>
        <v>-0.32085223077734409</v>
      </c>
      <c r="P9" s="150">
        <f>'dXdata - Monthly'!M20/100</f>
        <v>-0.26094164456233426</v>
      </c>
      <c r="Q9" s="150">
        <f>'dXdata - Monthly'!N20/100</f>
        <v>-0.33098591549295775</v>
      </c>
      <c r="R9" s="150">
        <f>'dXdata - Monthly'!O20/100</f>
        <v>-0.36699970323474124</v>
      </c>
      <c r="S9" s="150">
        <f>'dXdata - Monthly'!P20/100</f>
        <v>-0.36792637556295282</v>
      </c>
      <c r="T9" s="150">
        <f>'dXdata - Monthly'!Q20/100</f>
        <v>-0.36660653437562646</v>
      </c>
      <c r="U9" s="149">
        <f>'dXdata - Monthly'!R20/100</f>
        <v>-0.31265047056248629</v>
      </c>
      <c r="V9" s="150">
        <f>'dXdata - Monthly'!S20/100</f>
        <v>-0.29665238040078767</v>
      </c>
      <c r="W9" s="150">
        <f>'dXdata - Monthly'!T20/100</f>
        <v>-0.30204572803850782</v>
      </c>
      <c r="X9" s="150">
        <f>'dXdata - Monthly'!U20/100</f>
        <v>-0.28603688370342495</v>
      </c>
      <c r="Y9" s="150">
        <f>'dXdata - Monthly'!V20/100</f>
        <v>-0.25670131291028442</v>
      </c>
      <c r="Z9" s="150">
        <f>'dXdata - Monthly'!W20/100</f>
        <v>-0.22267263069611409</v>
      </c>
      <c r="AA9" s="150">
        <f>'dXdata - Monthly'!X20/100</f>
        <v>-0.16974685510172383</v>
      </c>
      <c r="AB9" s="150">
        <f>'dXdata - Monthly'!Y20/100</f>
        <v>-0.20876327202033795</v>
      </c>
      <c r="AC9" s="150">
        <f>'dXdata - Monthly'!Z20/100</f>
        <v>-0.20152555301296715</v>
      </c>
      <c r="AD9" s="150">
        <f>'dXdata - Monthly'!AA20/100</f>
        <v>-0.1894045944678856</v>
      </c>
      <c r="AE9" s="150">
        <f>'dXdata - Monthly'!AB20/100</f>
        <v>-0.22661090458488231</v>
      </c>
      <c r="AF9" s="150">
        <f>'dXdata - Monthly'!AC20/100</f>
        <v>-0.21566455696202536</v>
      </c>
      <c r="AG9" s="149">
        <f>'dXdata - Monthly'!AP20/100</f>
        <v>6.5667521198974566E-2</v>
      </c>
      <c r="AH9" s="150">
        <f>'dXdata - Monthly'!AQ20/100</f>
        <v>2.8112449799196693E-2</v>
      </c>
      <c r="AI9" s="231">
        <f>'dXdata - Monthly'!AR20/100</f>
        <v>0.18164362519201238</v>
      </c>
      <c r="AJ9" s="231">
        <f>'dXdata - Monthly'!AS20/100</f>
        <v>0.36812218523595064</v>
      </c>
      <c r="AK9" s="231">
        <f>'dXdata - Monthly'!AT20/100</f>
        <v>0.25838185103392886</v>
      </c>
      <c r="AL9" s="231">
        <f>'dXdata - Monthly'!AU20/100</f>
        <v>6.7844810075157413E-2</v>
      </c>
      <c r="AM9" s="231">
        <f>'dXdata - Monthly'!AV20/100</f>
        <v>-0.42550228764670783</v>
      </c>
      <c r="AN9" s="231">
        <f>'dXdata - Monthly'!AW20/100</f>
        <v>-0.50937068455316636</v>
      </c>
      <c r="AO9" s="231">
        <f>'dXdata - Monthly'!AX20/100</f>
        <v>-0.36811301715438949</v>
      </c>
      <c r="AP9" s="231">
        <f>'dXdata - Monthly'!AY20/100</f>
        <v>2.4514717581543359</v>
      </c>
      <c r="AQ9" s="231">
        <f>'dXdata - Monthly'!AZ20/100</f>
        <v>2.4086838006230531</v>
      </c>
      <c r="AR9" s="231">
        <f>'dXdata - Monthly'!BA20/100</f>
        <v>2.5011437285550895</v>
      </c>
      <c r="AS9" s="256">
        <f>'dXdata - Monthly'!BB20/100</f>
        <v>2.8534418948926721</v>
      </c>
      <c r="AT9" s="231">
        <f>'dXdata - Monthly'!BC20/100</f>
        <v>2.8502604166666661</v>
      </c>
      <c r="AU9" s="231">
        <f>'dXdata - Monthly'!BD20/100</f>
        <v>2.2136821579460513</v>
      </c>
      <c r="AV9" s="231">
        <f>'dXdata - Monthly'!BE20/100</f>
        <v>1.8598826391870618</v>
      </c>
      <c r="AW9" s="231">
        <f>'dXdata - Monthly'!BF20/100</f>
        <v>2.2742501595405233</v>
      </c>
      <c r="AX9" s="231">
        <f>'dXdata - Monthly'!BG20/100</f>
        <v>2.603385961575043</v>
      </c>
      <c r="AY9" s="231">
        <f>'dXdata - Monthly'!BH20/100</f>
        <v>5.3722299168975072</v>
      </c>
      <c r="AZ9" s="231">
        <f>'dXdata - Monthly'!BI20/100</f>
        <v>6.1556091676718943</v>
      </c>
      <c r="BA9" s="231">
        <f>'dXdata - Monthly'!BJ20/100</f>
        <v>3.7872884062599805</v>
      </c>
      <c r="BB9" s="231">
        <f>'dXdata - Monthly'!BK20/100</f>
        <v>-0.51976489570127926</v>
      </c>
      <c r="BC9" s="231">
        <f>'dXdata - Monthly'!BL20/100</f>
        <v>-0.54755240760838519</v>
      </c>
      <c r="BD9" s="231" t="e">
        <f>'dXdata - Monthly'!BM20/100</f>
        <v>#N/A</v>
      </c>
      <c r="BE9" s="294" t="e">
        <f>'dXdata - Monthly'!BN20/100</f>
        <v>#N/A</v>
      </c>
    </row>
    <row r="10" spans="1:13647" s="77" customFormat="1" ht="31.5" customHeight="1" x14ac:dyDescent="0.2">
      <c r="A10" s="73">
        <v>6</v>
      </c>
      <c r="B10" s="74" t="s">
        <v>16</v>
      </c>
      <c r="C10" s="75" t="s">
        <v>13</v>
      </c>
      <c r="D10" s="76"/>
      <c r="E10" s="91" t="s">
        <v>239</v>
      </c>
      <c r="F10" s="120">
        <f>'dXdata - Annual'!G21</f>
        <v>16078.333333333334</v>
      </c>
      <c r="G10" s="120">
        <f>'dXdata - Annual'!H21</f>
        <v>27295.833333333332</v>
      </c>
      <c r="H10" s="120" t="e">
        <f>'dXdata - Annual'!I21</f>
        <v>#N/A</v>
      </c>
      <c r="I10" s="120">
        <f>'dXdata - Monthly'!F21</f>
        <v>30840</v>
      </c>
      <c r="J10" s="121">
        <f>'dXdata - Monthly'!G21</f>
        <v>29130</v>
      </c>
      <c r="K10" s="121">
        <f>'dXdata - Monthly'!H21</f>
        <v>28150</v>
      </c>
      <c r="L10" s="121">
        <f>'dXdata - Monthly'!I21</f>
        <v>27120</v>
      </c>
      <c r="M10" s="121">
        <f>'dXdata - Monthly'!J21</f>
        <v>25460</v>
      </c>
      <c r="N10" s="121">
        <f>'dXdata - Monthly'!K21</f>
        <v>24850</v>
      </c>
      <c r="O10" s="121">
        <f>'dXdata - Monthly'!L21</f>
        <v>22240</v>
      </c>
      <c r="P10" s="121">
        <f>'dXdata - Monthly'!M21</f>
        <v>22840</v>
      </c>
      <c r="Q10" s="121">
        <f>'dXdata - Monthly'!N21</f>
        <v>22540</v>
      </c>
      <c r="R10" s="121">
        <f>'dXdata - Monthly'!O21</f>
        <v>21990</v>
      </c>
      <c r="S10" s="121">
        <f>'dXdata - Monthly'!P21</f>
        <v>21990</v>
      </c>
      <c r="T10" s="121">
        <f>'dXdata - Monthly'!Q21</f>
        <v>21400</v>
      </c>
      <c r="U10" s="120">
        <f>'dXdata - Monthly'!R21</f>
        <v>21140</v>
      </c>
      <c r="V10" s="121">
        <f>'dXdata - Monthly'!S21</f>
        <v>20370</v>
      </c>
      <c r="W10" s="121">
        <f>'dXdata - Monthly'!T21</f>
        <v>19420</v>
      </c>
      <c r="X10" s="121">
        <f>'dXdata - Monthly'!U21</f>
        <v>19160</v>
      </c>
      <c r="Y10" s="121">
        <f>'dXdata - Monthly'!V21</f>
        <v>18050</v>
      </c>
      <c r="Z10" s="121">
        <f>'dXdata - Monthly'!W21</f>
        <v>17920</v>
      </c>
      <c r="AA10" s="121">
        <f>'dXdata - Monthly'!X21</f>
        <v>16950</v>
      </c>
      <c r="AB10" s="121">
        <f>'dXdata - Monthly'!Y21</f>
        <v>16790</v>
      </c>
      <c r="AC10" s="121">
        <f>'dXdata - Monthly'!Z21</f>
        <v>16270</v>
      </c>
      <c r="AD10" s="121">
        <f>'dXdata - Monthly'!AA21</f>
        <v>16170</v>
      </c>
      <c r="AE10" s="121">
        <f>'dXdata - Monthly'!AB21</f>
        <v>15530</v>
      </c>
      <c r="AF10" s="121">
        <f>'dXdata - Monthly'!AC21</f>
        <v>15340</v>
      </c>
      <c r="AG10" s="120">
        <f>'dXdata - Monthly'!AP21</f>
        <v>16710</v>
      </c>
      <c r="AH10" s="121">
        <f>'dXdata - Monthly'!AQ21</f>
        <v>16680</v>
      </c>
      <c r="AI10" s="230">
        <f>'dXdata - Monthly'!AR21</f>
        <v>19200</v>
      </c>
      <c r="AJ10" s="230">
        <f>'dXdata - Monthly'!AS21</f>
        <v>21760</v>
      </c>
      <c r="AK10" s="230">
        <f>'dXdata - Monthly'!AT21</f>
        <v>19330</v>
      </c>
      <c r="AL10" s="230">
        <f>'dXdata - Monthly'!AU21</f>
        <v>16160</v>
      </c>
      <c r="AM10" s="230">
        <f>'dXdata - Monthly'!AV21</f>
        <v>9220</v>
      </c>
      <c r="AN10" s="230">
        <f>'dXdata - Monthly'!AW21</f>
        <v>7940</v>
      </c>
      <c r="AO10" s="230">
        <f>'dXdata - Monthly'!AX21</f>
        <v>9250</v>
      </c>
      <c r="AP10" s="230">
        <f>'dXdata - Monthly'!AY21</f>
        <v>63040</v>
      </c>
      <c r="AQ10" s="230">
        <f>'dXdata - Monthly'!AZ21</f>
        <v>63500</v>
      </c>
      <c r="AR10" s="230">
        <f>'dXdata - Monthly'!BA21</f>
        <v>64760</v>
      </c>
      <c r="AS10" s="255">
        <f>'dXdata - Monthly'!BB21</f>
        <v>71520</v>
      </c>
      <c r="AT10" s="230">
        <f>'dXdata - Monthly'!BC21</f>
        <v>71360</v>
      </c>
      <c r="AU10" s="230">
        <f>'dXdata - Monthly'!BD21</f>
        <v>68650</v>
      </c>
      <c r="AV10" s="230">
        <f>'dXdata - Monthly'!BE21</f>
        <v>71120</v>
      </c>
      <c r="AW10" s="230">
        <f>'dXdata - Monthly'!BF21</f>
        <v>74160</v>
      </c>
      <c r="AX10" s="230">
        <f>'dXdata - Monthly'!BG21</f>
        <v>68120</v>
      </c>
      <c r="AY10" s="230">
        <f>'dXdata - Monthly'!BH21</f>
        <v>63160</v>
      </c>
      <c r="AZ10" s="230">
        <f>'dXdata - Monthly'!BI21</f>
        <v>61640</v>
      </c>
      <c r="BA10" s="230">
        <f>'dXdata - Monthly'!BJ21</f>
        <v>52770</v>
      </c>
      <c r="BB10" s="230">
        <f>'dXdata - Monthly'!BK21</f>
        <v>27610</v>
      </c>
      <c r="BC10" s="230">
        <f>'dXdata - Monthly'!BL21</f>
        <v>26360</v>
      </c>
      <c r="BD10" s="230" t="e">
        <f>'dXdata - Monthly'!BM21</f>
        <v>#N/A</v>
      </c>
      <c r="BE10" s="293" t="e">
        <f>'dXdata - Monthly'!BN21</f>
        <v>#N/A</v>
      </c>
      <c r="BF10" s="69"/>
    </row>
    <row r="11" spans="1:13647" s="82" customFormat="1" ht="16.5" customHeight="1" x14ac:dyDescent="0.2">
      <c r="A11" s="139">
        <v>7</v>
      </c>
      <c r="B11" s="140" t="s">
        <v>17</v>
      </c>
      <c r="C11" s="141" t="s">
        <v>15</v>
      </c>
      <c r="D11" s="142"/>
      <c r="E11" s="155" t="s">
        <v>238</v>
      </c>
      <c r="F11" s="143">
        <f>'dXdata - Annual'!G22/100</f>
        <v>-9.4645957486743981E-2</v>
      </c>
      <c r="G11" s="143">
        <f>'dXdata - Annual'!H22/100</f>
        <v>0.69767803462216227</v>
      </c>
      <c r="H11" s="143" t="e">
        <f>'dXdata - Annual'!I22/100</f>
        <v>#N/A</v>
      </c>
      <c r="I11" s="149">
        <f>'dXdata - Monthly'!F22/100</f>
        <v>0.46091899573661776</v>
      </c>
      <c r="J11" s="150">
        <f>'dXdata - Monthly'!G22/100</f>
        <v>0.34239631336405529</v>
      </c>
      <c r="K11" s="150">
        <f>'dXdata - Monthly'!H22/100</f>
        <v>0.24889086069210298</v>
      </c>
      <c r="L11" s="150">
        <f>'dXdata - Monthly'!I22/100</f>
        <v>0.1584792823579666</v>
      </c>
      <c r="M11" s="150">
        <f>'dXdata - Monthly'!J22/100</f>
        <v>-7.4074074074074181E-3</v>
      </c>
      <c r="N11" s="150">
        <f>'dXdata - Monthly'!K22/100</f>
        <v>-4.7162576687116535E-2</v>
      </c>
      <c r="O11" s="150">
        <f>'dXdata - Monthly'!L22/100</f>
        <v>-0.28877518388231527</v>
      </c>
      <c r="P11" s="150">
        <f>'dXdata - Monthly'!M22/100</f>
        <v>-0.22785665990534143</v>
      </c>
      <c r="Q11" s="150">
        <f>'dXdata - Monthly'!N22/100</f>
        <v>-0.32128876844323995</v>
      </c>
      <c r="R11" s="150">
        <f>'dXdata - Monthly'!O22/100</f>
        <v>-0.35982532751091706</v>
      </c>
      <c r="S11" s="150">
        <f>'dXdata - Monthly'!P22/100</f>
        <v>-0.36371527777777779</v>
      </c>
      <c r="T11" s="150">
        <f>'dXdata - Monthly'!Q22/100</f>
        <v>-0.36328473668551031</v>
      </c>
      <c r="U11" s="149">
        <f>'dXdata - Monthly'!R22/100</f>
        <v>-0.31452658884565499</v>
      </c>
      <c r="V11" s="150">
        <f>'dXdata - Monthly'!S22/100</f>
        <v>-0.30072090628218329</v>
      </c>
      <c r="W11" s="150">
        <f>'dXdata - Monthly'!T22/100</f>
        <v>-0.31012433392539962</v>
      </c>
      <c r="X11" s="150">
        <f>'dXdata - Monthly'!U22/100</f>
        <v>-0.29351032448377579</v>
      </c>
      <c r="Y11" s="150">
        <f>'dXdata - Monthly'!V22/100</f>
        <v>-0.29104477611940294</v>
      </c>
      <c r="Z11" s="150">
        <f>'dXdata - Monthly'!W22/100</f>
        <v>-0.27887323943661968</v>
      </c>
      <c r="AA11" s="150">
        <f>'dXdata - Monthly'!X22/100</f>
        <v>-0.23785971223021585</v>
      </c>
      <c r="AB11" s="150">
        <f>'dXdata - Monthly'!Y22/100</f>
        <v>-0.26488616462346759</v>
      </c>
      <c r="AC11" s="150">
        <f>'dXdata - Monthly'!Z22/100</f>
        <v>-0.27817213842058564</v>
      </c>
      <c r="AD11" s="150">
        <f>'dXdata - Monthly'!AA22/100</f>
        <v>-0.26466575716234653</v>
      </c>
      <c r="AE11" s="150">
        <f>'dXdata - Monthly'!AB22/100</f>
        <v>-0.29376989540700316</v>
      </c>
      <c r="AF11" s="150">
        <f>'dXdata - Monthly'!AC22/100</f>
        <v>-0.2831775700934579</v>
      </c>
      <c r="AG11" s="149">
        <f>'dXdata - Monthly'!AP22/100</f>
        <v>5.4258675078864282E-2</v>
      </c>
      <c r="AH11" s="150">
        <f>'dXdata - Monthly'!AQ22/100</f>
        <v>1.7693715680292765E-2</v>
      </c>
      <c r="AI11" s="231">
        <f>'dXdata - Monthly'!AR22/100</f>
        <v>0.16222760290556892</v>
      </c>
      <c r="AJ11" s="231">
        <f>'dXdata - Monthly'!AS22/100</f>
        <v>0.34820322180916974</v>
      </c>
      <c r="AK11" s="231">
        <f>'dXdata - Monthly'!AT22/100</f>
        <v>0.20963704630788491</v>
      </c>
      <c r="AL11" s="231">
        <f>'dXdata - Monthly'!AU22/100</f>
        <v>1.4438166980539791E-2</v>
      </c>
      <c r="AM11" s="231">
        <f>'dXdata - Monthly'!AV22/100</f>
        <v>-0.42446941323345816</v>
      </c>
      <c r="AN11" s="231">
        <f>'dXdata - Monthly'!AW22/100</f>
        <v>-0.50560398505603987</v>
      </c>
      <c r="AO11" s="231">
        <f>'dXdata - Monthly'!AX22/100</f>
        <v>-0.41232528589580686</v>
      </c>
      <c r="AP11" s="231">
        <f>'dXdata - Monthly'!AY22/100</f>
        <v>2.9747793190416143</v>
      </c>
      <c r="AQ11" s="231">
        <f>'dXdata - Monthly'!AZ22/100</f>
        <v>2.9563862928348912</v>
      </c>
      <c r="AR11" s="231">
        <f>'dXdata - Monthly'!BA22/100</f>
        <v>2.948780487804878</v>
      </c>
      <c r="AS11" s="256">
        <f>'dXdata - Monthly'!BB22/100</f>
        <v>3.280071813285458</v>
      </c>
      <c r="AT11" s="231">
        <f>'dXdata - Monthly'!BC22/100</f>
        <v>3.2781774580335732</v>
      </c>
      <c r="AU11" s="231">
        <f>'dXdata - Monthly'!BD22/100</f>
        <v>2.5755208333333339</v>
      </c>
      <c r="AV11" s="231">
        <f>'dXdata - Monthly'!BE22/100</f>
        <v>2.2683823529411766</v>
      </c>
      <c r="AW11" s="231">
        <f>'dXdata - Monthly'!BF22/100</f>
        <v>2.8365235385411278</v>
      </c>
      <c r="AX11" s="231">
        <f>'dXdata - Monthly'!BG22/100</f>
        <v>3.2153465346534658</v>
      </c>
      <c r="AY11" s="231">
        <f>'dXdata - Monthly'!BH22/100</f>
        <v>5.8503253796095445</v>
      </c>
      <c r="AZ11" s="231">
        <f>'dXdata - Monthly'!BI22/100</f>
        <v>6.7632241813602016</v>
      </c>
      <c r="BA11" s="231">
        <f>'dXdata - Monthly'!BJ22/100</f>
        <v>4.7048648648648648</v>
      </c>
      <c r="BB11" s="231">
        <f>'dXdata - Monthly'!BK22/100</f>
        <v>-0.56202411167512689</v>
      </c>
      <c r="BC11" s="231">
        <f>'dXdata - Monthly'!BL22/100</f>
        <v>-0.58488188976377953</v>
      </c>
      <c r="BD11" s="231" t="e">
        <f>'dXdata - Monthly'!BM22/100</f>
        <v>#N/A</v>
      </c>
      <c r="BE11" s="294" t="e">
        <f>'dXdata - Monthly'!BN22/100</f>
        <v>#N/A</v>
      </c>
    </row>
    <row r="12" spans="1:13647" s="77" customFormat="1" ht="16.5" customHeight="1" thickBot="1" x14ac:dyDescent="0.25">
      <c r="A12" s="73">
        <v>8</v>
      </c>
      <c r="B12" s="83" t="s">
        <v>18</v>
      </c>
      <c r="C12" s="84" t="s">
        <v>11</v>
      </c>
      <c r="D12" s="85"/>
      <c r="E12" s="284" t="s">
        <v>240</v>
      </c>
      <c r="F12" s="122">
        <f>'dXdata - Annual'!G29</f>
        <v>1285.711</v>
      </c>
      <c r="G12" s="122">
        <f>'dXdata - Annual'!H29</f>
        <v>1306.4000000000001</v>
      </c>
      <c r="H12" s="122">
        <f>'dXdata - Annual'!I29</f>
        <v>1323.7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2">
        <f>'dXdata - Monthly'!AP29</f>
        <v>1301.4527499999999</v>
      </c>
      <c r="AH12" s="253">
        <f>'dXdata - Monthly'!AQ29</f>
        <v>1303.2018333333333</v>
      </c>
      <c r="AI12" s="253">
        <f>'dXdata - Monthly'!AR29</f>
        <v>1304.9509166666667</v>
      </c>
      <c r="AJ12" s="253">
        <f>'dXdata - Monthly'!AS29</f>
        <v>1306.7</v>
      </c>
      <c r="AK12" s="253">
        <f>'dXdata - Monthly'!AT29</f>
        <v>1307.4669866270008</v>
      </c>
      <c r="AL12" s="253">
        <f>'dXdata - Monthly'!AU29</f>
        <v>1309.9201299473129</v>
      </c>
      <c r="AM12" s="253">
        <f>'dXdata - Monthly'!AV29</f>
        <v>1312.2592650761273</v>
      </c>
      <c r="AN12" s="253">
        <f>'dXdata - Monthly'!AW29</f>
        <v>1312.7705409356388</v>
      </c>
      <c r="AO12" s="253">
        <f>'dXdata - Monthly'!AX29</f>
        <v>1314.5904651114254</v>
      </c>
      <c r="AP12" s="253">
        <f>'dXdata - Monthly'!AY29</f>
        <v>1315.3455826403081</v>
      </c>
      <c r="AQ12" s="253">
        <f>'dXdata - Monthly'!AZ29</f>
        <v>1317.232542180933</v>
      </c>
      <c r="AR12" s="253">
        <f>'dXdata - Monthly'!BA29</f>
        <v>1318.7855398346069</v>
      </c>
      <c r="AS12" s="252">
        <f>'dXdata - Monthly'!BB29</f>
        <v>1320.9781359577764</v>
      </c>
      <c r="AT12" s="253">
        <f>'dXdata - Monthly'!BC29</f>
        <v>1321.2814182238183</v>
      </c>
      <c r="AU12" s="253">
        <f>'dXdata - Monthly'!BD29</f>
        <v>1324.1500323872237</v>
      </c>
      <c r="AV12" s="253">
        <f>'dXdata - Monthly'!BE29</f>
        <v>1323.9325023438687</v>
      </c>
      <c r="AW12" s="253">
        <f>'dXdata - Monthly'!BF29</f>
        <v>1324.7882165541523</v>
      </c>
      <c r="AX12" s="253">
        <f>'dXdata - Monthly'!BG29</f>
        <v>1326.2738829524299</v>
      </c>
      <c r="AY12" s="253">
        <f>'dXdata - Monthly'!BH29</f>
        <v>1326.6752230449704</v>
      </c>
      <c r="AZ12" s="253">
        <f>'dXdata - Monthly'!BI29</f>
        <v>1329.156151442241</v>
      </c>
      <c r="BA12" s="253">
        <f>'dXdata - Monthly'!BJ29</f>
        <v>1331.2979294589377</v>
      </c>
      <c r="BB12" s="253">
        <f>'dXdata - Monthly'!BK29</f>
        <v>1333.546950963912</v>
      </c>
      <c r="BC12" s="253">
        <f>'dXdata - Monthly'!BL29</f>
        <v>1335.4320470917585</v>
      </c>
      <c r="BD12" s="253">
        <f>'dXdata - Monthly'!BM29</f>
        <v>1337.8355252326667</v>
      </c>
      <c r="BE12" s="295">
        <f>'dXdata - Monthly'!BN29</f>
        <v>1339.4060546707026</v>
      </c>
      <c r="BF12" s="69"/>
    </row>
    <row r="13" spans="1:13647" s="71" customFormat="1" ht="16.5" customHeight="1" thickBot="1" x14ac:dyDescent="0.25">
      <c r="A13" s="72"/>
      <c r="B13" s="66" t="s">
        <v>19</v>
      </c>
      <c r="C13" s="67"/>
      <c r="D13" s="68"/>
      <c r="E13" s="320" t="s">
        <v>19</v>
      </c>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2"/>
      <c r="AT13" s="322"/>
      <c r="AU13" s="322"/>
      <c r="AV13" s="322"/>
      <c r="AW13" s="322"/>
      <c r="AX13" s="322"/>
      <c r="AY13" s="322"/>
      <c r="AZ13" s="322"/>
      <c r="BA13" s="322"/>
      <c r="BB13" s="322"/>
      <c r="BC13" s="322"/>
      <c r="BD13" s="322"/>
      <c r="BE13" s="323"/>
      <c r="BF13" s="69"/>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c r="TDR13" s="70"/>
      <c r="TDS13" s="70"/>
      <c r="TDT13" s="70"/>
      <c r="TDU13" s="70"/>
      <c r="TDV13" s="70"/>
      <c r="TDW13" s="70"/>
    </row>
    <row r="14" spans="1:13647" s="69" customFormat="1" ht="16.5" customHeight="1" x14ac:dyDescent="0.2">
      <c r="A14" s="139">
        <v>10</v>
      </c>
      <c r="B14" s="151" t="s">
        <v>20</v>
      </c>
      <c r="C14" s="141" t="s">
        <v>21</v>
      </c>
      <c r="D14" s="142"/>
      <c r="E14" s="155" t="s">
        <v>22</v>
      </c>
      <c r="F14" s="125">
        <f>'dXdata - Annual'!G27</f>
        <v>56.984166666666674</v>
      </c>
      <c r="G14" s="125">
        <f>'dXdata - Annual'!H27</f>
        <v>39.227499999999999</v>
      </c>
      <c r="H14" s="125">
        <f>'dXdata - Annual'!I27</f>
        <v>67.987499999999997</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35">
        <f>'dXdata - Monthly'!BC27</f>
        <v>59.04</v>
      </c>
      <c r="AU14" s="235">
        <f>'dXdata - Monthly'!BD27</f>
        <v>62.33</v>
      </c>
      <c r="AV14" s="235">
        <f>'dXdata - Monthly'!BE27</f>
        <v>61.72</v>
      </c>
      <c r="AW14" s="235">
        <f>'dXdata - Monthly'!BF27</f>
        <v>65.17</v>
      </c>
      <c r="AX14" s="235">
        <f>'dXdata - Monthly'!BG27</f>
        <v>71.38</v>
      </c>
      <c r="AY14" s="235">
        <f>'dXdata - Monthly'!BH27</f>
        <v>72.489999999999995</v>
      </c>
      <c r="AZ14" s="235">
        <f>'dXdata - Monthly'!BI27</f>
        <v>67.73</v>
      </c>
      <c r="BA14" s="235">
        <f>'dXdata - Monthly'!BJ27</f>
        <v>71.650000000000006</v>
      </c>
      <c r="BB14" s="235">
        <f>'dXdata - Monthly'!BK27</f>
        <v>81.48</v>
      </c>
      <c r="BC14" s="235">
        <f>'dXdata - Monthly'!BL27</f>
        <v>79.150000000000006</v>
      </c>
      <c r="BD14" s="235">
        <f>'dXdata - Monthly'!BM27</f>
        <v>71.709999999999994</v>
      </c>
      <c r="BE14" s="296">
        <f>'dXdata - Monthly'!BN27</f>
        <v>83.22</v>
      </c>
    </row>
    <row r="15" spans="1:13647" s="89" customFormat="1" ht="16.5" customHeight="1" thickBot="1" x14ac:dyDescent="0.25">
      <c r="A15" s="73">
        <v>12</v>
      </c>
      <c r="B15" s="86" t="s">
        <v>23</v>
      </c>
      <c r="C15" s="84" t="s">
        <v>21</v>
      </c>
      <c r="D15" s="87"/>
      <c r="E15" s="91" t="s">
        <v>228</v>
      </c>
      <c r="F15" s="126">
        <f>'dXdata - Annual'!G28</f>
        <v>1.605594711</v>
      </c>
      <c r="G15" s="126">
        <f>'dXdata - Annual'!H28</f>
        <v>2.099217066</v>
      </c>
      <c r="H15" s="126">
        <f>'dXdata - Annual'!I28</f>
        <v>3.3620073760000002</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37">
        <f>'dXdata - Monthly'!BC28</f>
        <v>3.2517</v>
      </c>
      <c r="AU15" s="237">
        <f>'dXdata - Monthly'!BD28</f>
        <v>2.7747000000000002</v>
      </c>
      <c r="AV15" s="237">
        <f>'dXdata - Monthly'!BE28</f>
        <v>2.5594999999999999</v>
      </c>
      <c r="AW15" s="237">
        <f>'dXdata - Monthly'!BF28</f>
        <v>2.7877999999999998</v>
      </c>
      <c r="AX15" s="237">
        <f>'dXdata - Monthly'!BG28</f>
        <v>3.0293999999999999</v>
      </c>
      <c r="AY15" s="237">
        <f>'dXdata - Monthly'!BH28</f>
        <v>3.4216000000000002</v>
      </c>
      <c r="AZ15" s="237">
        <f>'dXdata - Monthly'!BI28</f>
        <v>3.0287999999999999</v>
      </c>
      <c r="BA15" s="237">
        <f>'dXdata - Monthly'!BJ28</f>
        <v>3.4175</v>
      </c>
      <c r="BB15" s="237">
        <f>'dXdata - Monthly'!BK28</f>
        <v>4.2975000000000003</v>
      </c>
      <c r="BC15" s="237">
        <f>'dXdata - Monthly'!BL28</f>
        <v>4.8711000000000002</v>
      </c>
      <c r="BD15" s="237">
        <f>'dXdata - Monthly'!BM28</f>
        <v>4.2809999999999997</v>
      </c>
      <c r="BE15" s="297">
        <f>'dXdata - Monthly'!BN28</f>
        <v>4.1727999999999996</v>
      </c>
      <c r="BF15" s="88"/>
    </row>
    <row r="16" spans="1:13647" s="71" customFormat="1" ht="16.5" customHeight="1" thickBot="1" x14ac:dyDescent="0.25">
      <c r="A16" s="72"/>
      <c r="B16" s="66" t="s">
        <v>24</v>
      </c>
      <c r="C16" s="67"/>
      <c r="D16" s="68"/>
      <c r="E16" s="320" t="s">
        <v>24</v>
      </c>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2"/>
      <c r="AT16" s="322"/>
      <c r="AU16" s="322"/>
      <c r="AV16" s="322"/>
      <c r="AW16" s="322"/>
      <c r="AX16" s="322"/>
      <c r="AY16" s="322"/>
      <c r="AZ16" s="322"/>
      <c r="BA16" s="322"/>
      <c r="BB16" s="322"/>
      <c r="BC16" s="322"/>
      <c r="BD16" s="322"/>
      <c r="BE16" s="323"/>
      <c r="BF16" s="69"/>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c r="TDR16" s="70"/>
      <c r="TDS16" s="70"/>
      <c r="TDT16" s="70"/>
      <c r="TDU16" s="70"/>
      <c r="TDV16" s="70"/>
      <c r="TDW16" s="70"/>
    </row>
    <row r="17" spans="1:13647" s="69" customFormat="1" ht="16.5" customHeight="1" x14ac:dyDescent="0.2">
      <c r="A17" s="139">
        <v>14</v>
      </c>
      <c r="B17" s="152" t="s">
        <v>25</v>
      </c>
      <c r="C17" s="141" t="s">
        <v>26</v>
      </c>
      <c r="D17" s="142"/>
      <c r="E17" s="226" t="s">
        <v>242</v>
      </c>
      <c r="F17" s="154">
        <f>'dXdata - Annual'!G14/100</f>
        <v>1.4174344436569841E-2</v>
      </c>
      <c r="G17" s="154">
        <f>'dXdata - Annual'!H14/100</f>
        <v>1.1180992313067684E-2</v>
      </c>
      <c r="H17" s="154">
        <f>'dXdata - Annual'!I14/100</f>
        <v>3.1789910158949608E-2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145">
        <f>'dXdata - Monthly'!BC14/100</f>
        <v>4.8143053645115508E-3</v>
      </c>
      <c r="AU17" s="145">
        <f>'dXdata - Monthly'!BD14/100</f>
        <v>1.6643550624133141E-2</v>
      </c>
      <c r="AV17" s="145">
        <f>'dXdata - Monthly'!BE14/100</f>
        <v>3.0769230769230882E-2</v>
      </c>
      <c r="AW17" s="145">
        <f>'dXdata - Monthly'!BF14/100</f>
        <v>2.9126213592233219E-2</v>
      </c>
      <c r="AX17" s="145">
        <f>'dXdata - Monthly'!BG14/100</f>
        <v>2.553485162180813E-2</v>
      </c>
      <c r="AY17" s="145">
        <f>'dXdata - Monthly'!BH14/100</f>
        <v>4.0082930200414646E-2</v>
      </c>
      <c r="AZ17" s="145">
        <f>'dXdata - Monthly'!BI14/100</f>
        <v>4.9237170596394098E-2</v>
      </c>
      <c r="BA17" s="145">
        <f>'dXdata - Monthly'!BJ14/100</f>
        <v>4.2068965517241264E-2</v>
      </c>
      <c r="BB17" s="145">
        <f>'dXdata - Monthly'!BK14/100</f>
        <v>4.3328748280605067E-2</v>
      </c>
      <c r="BC17" s="145">
        <f>'dXdata - Monthly'!BL14/100</f>
        <v>4.3956043956044022E-2</v>
      </c>
      <c r="BD17" s="145">
        <f>'dXdata - Monthly'!BM14/100</f>
        <v>5.0379572118702365E-2</v>
      </c>
      <c r="BE17" s="290">
        <f>'dXdata - Monthly'!BN14/100</f>
        <v>5.3534660260809996E-2</v>
      </c>
    </row>
    <row r="18" spans="1:13647" s="77" customFormat="1" ht="16.5" customHeight="1" x14ac:dyDescent="0.2">
      <c r="A18" s="73">
        <v>15</v>
      </c>
      <c r="B18" s="74" t="s">
        <v>27</v>
      </c>
      <c r="C18" s="75" t="s">
        <v>15</v>
      </c>
      <c r="D18" s="76"/>
      <c r="E18" s="227" t="s">
        <v>241</v>
      </c>
      <c r="F18" s="127">
        <f>'dXdata - Annual'!G15/100</f>
        <v>1.9490254872563728E-2</v>
      </c>
      <c r="G18" s="127">
        <f>'dXdata - Annual'!H15/100</f>
        <v>7.3529411764705621E-3</v>
      </c>
      <c r="H18" s="127">
        <f>'dXdata - Annual'!I15/100</f>
        <v>3.3576642335766405E-2</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119">
        <f>'dXdata - Monthly'!BH15/100</f>
        <v>3.7172011661807725E-2</v>
      </c>
      <c r="AZ18" s="119">
        <f>'dXdata - Monthly'!BI15/100</f>
        <v>4.0875912408758985E-2</v>
      </c>
      <c r="BA18" s="119">
        <f>'dXdata - Monthly'!BJ15/100</f>
        <v>4.3827611395178989E-2</v>
      </c>
      <c r="BB18" s="119">
        <f>'dXdata - Monthly'!BK15/100</f>
        <v>4.6545454545454668E-2</v>
      </c>
      <c r="BC18" s="119">
        <f>'dXdata - Monthly'!BL15/100</f>
        <v>4.7204066811910028E-2</v>
      </c>
      <c r="BD18" s="119">
        <f>'dXdata - Monthly'!BM15/100</f>
        <v>4.8034934497816595E-2</v>
      </c>
      <c r="BE18" s="291">
        <f>'dXdata - Monthly'!BN15/100</f>
        <v>5.137481910274988E-2</v>
      </c>
      <c r="BF18" s="69"/>
    </row>
    <row r="19" spans="1:13647" s="69" customFormat="1" ht="16.5" customHeight="1" x14ac:dyDescent="0.2">
      <c r="A19" s="139">
        <v>16</v>
      </c>
      <c r="B19" s="152" t="s">
        <v>28</v>
      </c>
      <c r="C19" s="141" t="s">
        <v>15</v>
      </c>
      <c r="D19" s="142"/>
      <c r="E19" s="228" t="s">
        <v>29</v>
      </c>
      <c r="F19" s="156">
        <f>'dXdata - Annual'!G23/100</f>
        <v>2.0996732026143938E-2</v>
      </c>
      <c r="G19" s="156">
        <f>'dXdata - Annual'!H23/100</f>
        <v>4.8838387879757805E-2</v>
      </c>
      <c r="H19" s="156">
        <f>'dXdata - Annual'!I23/100</f>
        <v>-7.3750063577641134E-3</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150">
        <f>'dXdata - Monthly'!BC23/100</f>
        <v>3.4850863422291933E-2</v>
      </c>
      <c r="AU19" s="150">
        <f>'dXdata - Monthly'!BD23/100</f>
        <v>-6.4200550290430813E-3</v>
      </c>
      <c r="AV19" s="150">
        <f>'dXdata - Monthly'!BE23/100</f>
        <v>-4.5016077170418001E-2</v>
      </c>
      <c r="AW19" s="150">
        <f>'dXdata - Monthly'!BF23/100</f>
        <v>-4.6058458813108771E-2</v>
      </c>
      <c r="AX19" s="150">
        <f>'dXdata - Monthly'!BG23/100</f>
        <v>-4.2155977115326815E-2</v>
      </c>
      <c r="AY19" s="150">
        <f>'dXdata - Monthly'!BH23/100</f>
        <v>-2.3802258162954115E-2</v>
      </c>
      <c r="AZ19" s="150">
        <f>'dXdata - Monthly'!BI23/100</f>
        <v>-1.7807798587657464E-2</v>
      </c>
      <c r="BA19" s="150">
        <f>'dXdata - Monthly'!BJ23/100</f>
        <v>-8.5942295887048159E-3</v>
      </c>
      <c r="BB19" s="150">
        <f>'dXdata - Monthly'!BK23/100</f>
        <v>1.1469311841289631E-2</v>
      </c>
      <c r="BC19" s="150">
        <f>'dXdata - Monthly'!BL23/100</f>
        <v>8.8468578401463827E-3</v>
      </c>
      <c r="BD19" s="150">
        <f>'dXdata - Monthly'!BM23/100</f>
        <v>5.499541704858002E-3</v>
      </c>
      <c r="BE19" s="298">
        <f>'dXdata - Monthly'!BN23/100</f>
        <v>-2.0494273658830608E-2</v>
      </c>
    </row>
    <row r="20" spans="1:13647" s="77" customFormat="1" ht="31.5" customHeight="1" x14ac:dyDescent="0.2">
      <c r="A20" s="73">
        <v>17</v>
      </c>
      <c r="B20" s="78" t="s">
        <v>30</v>
      </c>
      <c r="C20" s="75" t="s">
        <v>15</v>
      </c>
      <c r="D20" s="76"/>
      <c r="E20" s="227" t="s">
        <v>31</v>
      </c>
      <c r="F20" s="127">
        <f>'dXdata - Annual'!G24/100</f>
        <v>2.1548266704565222E-2</v>
      </c>
      <c r="G20" s="127">
        <f>'dXdata - Annual'!H24/100</f>
        <v>4.0868510458327512E-2</v>
      </c>
      <c r="H20" s="127" t="e">
        <f>'dXdata - Annual'!I24/100</f>
        <v>#N/A</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-3.3309049453225326E-2</v>
      </c>
      <c r="AX20" s="119">
        <f>'dXdata - Monthly'!BG24/100</f>
        <v>-5.5349819912410281E-3</v>
      </c>
      <c r="AY20" s="119">
        <f>'dXdata - Monthly'!BH24/100</f>
        <v>9.8880972537200851E-3</v>
      </c>
      <c r="AZ20" s="119">
        <f>'dXdata - Monthly'!BI24/100</f>
        <v>1.0877522370835058E-2</v>
      </c>
      <c r="BA20" s="119">
        <f>'dXdata - Monthly'!BJ24/100</f>
        <v>7.0816315305297639E-3</v>
      </c>
      <c r="BB20" s="119">
        <f>'dXdata - Monthly'!BK24/100</f>
        <v>2.640309248529582E-2</v>
      </c>
      <c r="BC20" s="119">
        <f>'dXdata - Monthly'!BL24/100</f>
        <v>2.6945668768382891E-2</v>
      </c>
      <c r="BD20" s="119" t="e">
        <f>'dXdata - Monthly'!BM24/100</f>
        <v>#N/A</v>
      </c>
      <c r="BE20" s="291" t="e">
        <f>'dXdata - Monthly'!BN24/100</f>
        <v>#N/A</v>
      </c>
      <c r="BF20" s="69"/>
    </row>
    <row r="21" spans="1:13647" s="69" customFormat="1" ht="16.5" customHeight="1" x14ac:dyDescent="0.2">
      <c r="A21" s="139">
        <v>18</v>
      </c>
      <c r="B21" s="151" t="s">
        <v>32</v>
      </c>
      <c r="C21" s="141"/>
      <c r="D21" s="142"/>
      <c r="E21" s="228" t="s">
        <v>33</v>
      </c>
      <c r="F21" s="156">
        <f>'dXdata - Annual'!G25/100</f>
        <v>2.9908694138753189E-2</v>
      </c>
      <c r="G21" s="156">
        <f>'dXdata - Annual'!H25/100</f>
        <v>5.0462770382695421E-2</v>
      </c>
      <c r="H21" s="156">
        <f>'dXdata - Annual'!I25/100</f>
        <v>-5.5438683331271443E-3</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150">
        <f>'dXdata - Monthly'!BC25/100</f>
        <v>3.1963470319634535E-2</v>
      </c>
      <c r="AU21" s="150">
        <f>'dXdata - Monthly'!BD25/100</f>
        <v>2.114803625377637E-2</v>
      </c>
      <c r="AV21" s="150">
        <f>'dXdata - Monthly'!BE25/100</f>
        <v>0</v>
      </c>
      <c r="AW21" s="150">
        <f>'dXdata - Monthly'!BF25/100</f>
        <v>-3.4883720930232398E-2</v>
      </c>
      <c r="AX21" s="150">
        <f>'dXdata - Monthly'!BG25/100</f>
        <v>-5.9024807527801586E-2</v>
      </c>
      <c r="AY21" s="150">
        <f>'dXdata - Monthly'!BH25/100</f>
        <v>-4.5415099797512341E-2</v>
      </c>
      <c r="AZ21" s="150">
        <f>'dXdata - Monthly'!BI25/100</f>
        <v>-3.055229142185667E-2</v>
      </c>
      <c r="BA21" s="150">
        <f>'dXdata - Monthly'!BJ25/100</f>
        <v>-1.5421115065243018E-2</v>
      </c>
      <c r="BB21" s="150">
        <f>'dXdata - Monthly'!BK25/100</f>
        <v>-2.9904306220094323E-3</v>
      </c>
      <c r="BC21" s="150">
        <f>'dXdata - Monthly'!BL25/100</f>
        <v>1.8918918918918948E-2</v>
      </c>
      <c r="BD21" s="150">
        <f>'dXdata - Monthly'!BM25/100</f>
        <v>3.1918096958747366E-2</v>
      </c>
      <c r="BE21" s="298">
        <f>'dXdata - Monthly'!BN25/100</f>
        <v>2.2109351658201382E-2</v>
      </c>
    </row>
    <row r="22" spans="1:13647" s="77" customFormat="1" ht="16.5" customHeight="1" thickBot="1" x14ac:dyDescent="0.25">
      <c r="A22" s="73">
        <v>19</v>
      </c>
      <c r="B22" s="90" t="s">
        <v>34</v>
      </c>
      <c r="C22" s="84"/>
      <c r="D22" s="87"/>
      <c r="E22" s="229" t="s">
        <v>35</v>
      </c>
      <c r="F22" s="128">
        <f>'dXdata - Annual'!G26/100</f>
        <v>2.9638800721707881E-2</v>
      </c>
      <c r="G22" s="128">
        <f>'dXdata - Annual'!H26/100</f>
        <v>5.0454327905619989E-2</v>
      </c>
      <c r="H22" s="128">
        <f>'dXdata - Annual'!I26/100</f>
        <v>-6.5296615045292716E-3</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129">
        <f>'dXdata - Monthly'!BC26/100</f>
        <v>3.7866648955159343E-2</v>
      </c>
      <c r="AU22" s="129">
        <f>'dXdata - Monthly'!BD26/100</f>
        <v>1.7438767911357678E-2</v>
      </c>
      <c r="AV22" s="129">
        <f>'dXdata - Monthly'!BE26/100</f>
        <v>-9.0434949040625323E-3</v>
      </c>
      <c r="AW22" s="129">
        <f>'dXdata - Monthly'!BF26/100</f>
        <v>-3.9519139904881428E-2</v>
      </c>
      <c r="AX22" s="129">
        <f>'dXdata - Monthly'!BG26/100</f>
        <v>-5.9867937258826324E-2</v>
      </c>
      <c r="AY22" s="129">
        <f>'dXdata - Monthly'!BH26/100</f>
        <v>-4.6310589688175356E-2</v>
      </c>
      <c r="AZ22" s="129">
        <f>'dXdata - Monthly'!BI26/100</f>
        <v>-3.5139264308379325E-2</v>
      </c>
      <c r="BA22" s="129">
        <f>'dXdata - Monthly'!BJ26/100</f>
        <v>-1.7817548305353204E-2</v>
      </c>
      <c r="BB22" s="129">
        <f>'dXdata - Monthly'!BK26/100</f>
        <v>-3.6449279425783132E-3</v>
      </c>
      <c r="BC22" s="129">
        <f>'dXdata - Monthly'!BL26/100</f>
        <v>2.2103522622270555E-2</v>
      </c>
      <c r="BD22" s="129">
        <f>'dXdata - Monthly'!BM26/100</f>
        <v>3.7741550825723946E-2</v>
      </c>
      <c r="BE22" s="299">
        <f>'dXdata - Monthly'!BN26/100</f>
        <v>2.1374773726402951E-2</v>
      </c>
      <c r="BF22" s="69"/>
    </row>
    <row r="23" spans="1:13647" s="71" customFormat="1" ht="16.5" customHeight="1" thickBot="1" x14ac:dyDescent="0.25">
      <c r="A23" s="72"/>
      <c r="B23" s="66" t="s">
        <v>36</v>
      </c>
      <c r="C23" s="67"/>
      <c r="D23" s="68"/>
      <c r="E23" s="320" t="s">
        <v>36</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2"/>
      <c r="AT23" s="322"/>
      <c r="AU23" s="322"/>
      <c r="AV23" s="322"/>
      <c r="AW23" s="322"/>
      <c r="AX23" s="322"/>
      <c r="AY23" s="322"/>
      <c r="AZ23" s="322"/>
      <c r="BA23" s="322"/>
      <c r="BB23" s="322"/>
      <c r="BC23" s="322"/>
      <c r="BD23" s="322"/>
      <c r="BE23" s="324"/>
      <c r="BF23" s="69"/>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c r="TDS23" s="70"/>
      <c r="TDT23" s="70"/>
      <c r="TDU23" s="70"/>
      <c r="TDV23" s="70"/>
      <c r="TDW23" s="70"/>
    </row>
    <row r="24" spans="1:13647" s="88" customFormat="1" ht="16.5" customHeight="1" x14ac:dyDescent="0.2">
      <c r="A24" s="139">
        <v>21</v>
      </c>
      <c r="B24" s="152" t="s">
        <v>37</v>
      </c>
      <c r="C24" s="141" t="s">
        <v>15</v>
      </c>
      <c r="D24" s="142"/>
      <c r="E24" s="155" t="s">
        <v>218</v>
      </c>
      <c r="F24" s="157">
        <f>'dXdata - Annual'!G30/100</f>
        <v>1.8333962256411818E-2</v>
      </c>
      <c r="G24" s="157">
        <f>'dXdata - Annual'!H30/100</f>
        <v>-5.1405132356887491E-2</v>
      </c>
      <c r="H24" s="154" t="e">
        <f>'dXdata - Annual'!I30/100</f>
        <v>#N/A</v>
      </c>
      <c r="I24" s="145">
        <f>'dXdata - Monthly'!F30/100</f>
        <v>1.6289597684263191E-2</v>
      </c>
      <c r="J24" s="145">
        <f>'dXdata - Monthly'!G30/100</f>
        <v>2.156244952482389E-2</v>
      </c>
      <c r="K24" s="145">
        <f>'dXdata - Monthly'!H30/100</f>
        <v>2.8789252158577749E-2</v>
      </c>
      <c r="L24" s="145">
        <f>'dXdata - Monthly'!I30/100</f>
        <v>3.1354064093918943E-2</v>
      </c>
      <c r="M24" s="145">
        <f>'dXdata - Monthly'!J30/100</f>
        <v>4.1308679724740616E-2</v>
      </c>
      <c r="N24" s="145">
        <f>'dXdata - Monthly'!K30/100</f>
        <v>3.8271482724617112E-2</v>
      </c>
      <c r="O24" s="145">
        <f>'dXdata - Monthly'!L30/100</f>
        <v>3.3947801388207743E-2</v>
      </c>
      <c r="P24" s="145">
        <f>'dXdata - Monthly'!M30/100</f>
        <v>3.085244421878075E-2</v>
      </c>
      <c r="Q24" s="145">
        <f>'dXdata - Monthly'!N30/100</f>
        <v>3.0157165289229404E-2</v>
      </c>
      <c r="R24" s="145">
        <f>'dXdata - Monthly'!O30/100</f>
        <v>3.2628998428835709E-2</v>
      </c>
      <c r="S24" s="145">
        <f>'dXdata - Monthly'!P30/100</f>
        <v>3.3554748100695031E-2</v>
      </c>
      <c r="T24" s="145">
        <f>'dXdata - Monthly'!Q30/100</f>
        <v>3.4355169468001101E-2</v>
      </c>
      <c r="U24" s="144">
        <f>'dXdata - Monthly'!R30/100</f>
        <v>2.9390223139761362E-2</v>
      </c>
      <c r="V24" s="145">
        <f>'dXdata - Monthly'!S30/100</f>
        <v>3.116341603729289E-2</v>
      </c>
      <c r="W24" s="145">
        <f>'dXdata - Monthly'!T30/100</f>
        <v>3.116981292788612E-2</v>
      </c>
      <c r="X24" s="145">
        <f>'dXdata - Monthly'!U30/100</f>
        <v>2.6782100054043134E-2</v>
      </c>
      <c r="Y24" s="145">
        <f>'dXdata - Monthly'!V30/100</f>
        <v>2.8444708085246573E-2</v>
      </c>
      <c r="Z24" s="145">
        <f>'dXdata - Monthly'!W30/100</f>
        <v>2.7787274143786345E-2</v>
      </c>
      <c r="AA24" s="145">
        <f>'dXdata - Monthly'!X30/100</f>
        <v>2.9144271558857238E-2</v>
      </c>
      <c r="AB24" s="145">
        <f>'dXdata - Monthly'!Y30/100</f>
        <v>3.1551411941207919E-2</v>
      </c>
      <c r="AC24" s="145">
        <f>'dXdata - Monthly'!Z30/100</f>
        <v>3.0785481224380851E-2</v>
      </c>
      <c r="AD24" s="145">
        <f>'dXdata - Monthly'!AA30/100</f>
        <v>3.1972862232312105E-2</v>
      </c>
      <c r="AE24" s="145">
        <f>'dXdata - Monthly'!AB30/100</f>
        <v>2.535853877865879E-2</v>
      </c>
      <c r="AF24" s="145">
        <f>'dXdata - Monthly'!AC30/100</f>
        <v>2.169822409501454E-2</v>
      </c>
      <c r="AG24" s="144">
        <f>'dXdata - Monthly'!AP30/100</f>
        <v>1.9895066369453041E-2</v>
      </c>
      <c r="AH24" s="145">
        <f>'dXdata - Monthly'!AQ30/100</f>
        <v>2.4318729014488838E-2</v>
      </c>
      <c r="AI24" s="145">
        <f>'dXdata - Monthly'!AR30/100</f>
        <v>-5.7337166953411615E-2</v>
      </c>
      <c r="AJ24" s="145">
        <f>'dXdata - Monthly'!AS30/100</f>
        <v>-0.16313664737317513</v>
      </c>
      <c r="AK24" s="145">
        <f>'dXdata - Monthly'!AT30/100</f>
        <v>-0.12766585978350031</v>
      </c>
      <c r="AL24" s="145">
        <f>'dXdata - Monthly'!AU30/100</f>
        <v>-7.9194147545766924E-2</v>
      </c>
      <c r="AM24" s="145">
        <f>'dXdata - Monthly'!AV30/100</f>
        <v>-5.534084079032664E-2</v>
      </c>
      <c r="AN24" s="145">
        <f>'dXdata - Monthly'!AW30/100</f>
        <v>-4.6111969492090739E-2</v>
      </c>
      <c r="AO24" s="145">
        <f>'dXdata - Monthly'!AX30/100</f>
        <v>-3.8593279380453094E-2</v>
      </c>
      <c r="AP24" s="145">
        <f>'dXdata - Monthly'!AY30/100</f>
        <v>-3.4335971890997463E-2</v>
      </c>
      <c r="AQ24" s="145">
        <f>'dXdata - Monthly'!AZ30/100</f>
        <v>-2.775063592077176E-2</v>
      </c>
      <c r="AR24" s="145">
        <f>'dXdata - Monthly'!BA30/100</f>
        <v>-3.0578380729731958E-2</v>
      </c>
      <c r="AS24" s="144">
        <f>'dXdata - Monthly'!BB30/100</f>
        <v>-2.7041922786100625E-2</v>
      </c>
      <c r="AT24" s="145">
        <f>'dXdata - Monthly'!BC30/100</f>
        <v>-2.787017304853312E-2</v>
      </c>
      <c r="AU24" s="145">
        <f>'dXdata - Monthly'!BD30/100</f>
        <v>6.2131329949587588E-2</v>
      </c>
      <c r="AV24" s="145">
        <f>'dXdata - Monthly'!BE30/100</f>
        <v>0.17965348257071478</v>
      </c>
      <c r="AW24" s="145">
        <f>'dXdata - Monthly'!BF30/100</f>
        <v>0.12257664032712799</v>
      </c>
      <c r="AX24" s="145">
        <f>'dXdata - Monthly'!BG30/100</f>
        <v>7.080896561240313E-2</v>
      </c>
      <c r="AY24" s="145">
        <f>'dXdata - Monthly'!BH30/100</f>
        <v>4.7097300934770159E-2</v>
      </c>
      <c r="AZ24" s="145">
        <f>'dXdata - Monthly'!BI30/100</f>
        <v>4.3718177782622325E-2</v>
      </c>
      <c r="BA24" s="145">
        <f>'dXdata - Monthly'!BJ30/100</f>
        <v>3.6569313705184348E-2</v>
      </c>
      <c r="BB24" s="145">
        <f>'dXdata - Monthly'!BK30/100</f>
        <v>3.8736959583785424E-2</v>
      </c>
      <c r="BC24" s="145">
        <f>'dXdata - Monthly'!BL30/100</f>
        <v>3.7756638460496372E-2</v>
      </c>
      <c r="BD24" s="145" t="e">
        <f>'dXdata - Monthly'!BM30/100</f>
        <v>#N/A</v>
      </c>
      <c r="BE24" s="290" t="e">
        <f>'dXdata - Monthly'!BN30/100</f>
        <v>#N/A</v>
      </c>
    </row>
    <row r="25" spans="1:13647" s="77" customFormat="1" ht="16.5" customHeight="1" x14ac:dyDescent="0.2">
      <c r="A25" s="73">
        <v>22</v>
      </c>
      <c r="B25" s="90" t="s">
        <v>38</v>
      </c>
      <c r="C25" s="84" t="s">
        <v>15</v>
      </c>
      <c r="D25" s="87"/>
      <c r="E25" s="91" t="s">
        <v>39</v>
      </c>
      <c r="F25" s="219">
        <f>'dXdata - Annual'!G31/100</f>
        <v>3.9500000000000007E-2</v>
      </c>
      <c r="G25" s="219">
        <f>'dXdata - Annual'!H31/100</f>
        <v>2.7416666666666666E-2</v>
      </c>
      <c r="H25" s="220">
        <f>'dXdata - Annual'!I31/100</f>
        <v>2.4499999999999997E-2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21">
        <f>'dXdata - Monthly'!BC31/100</f>
        <v>2.4500000000000001E-2</v>
      </c>
      <c r="AU25" s="221">
        <f>'dXdata - Monthly'!BD31/100</f>
        <v>2.4500000000000001E-2</v>
      </c>
      <c r="AV25" s="221">
        <f>'dXdata - Monthly'!BE31/100</f>
        <v>2.4500000000000001E-2</v>
      </c>
      <c r="AW25" s="221">
        <f>'dXdata - Monthly'!BF31/100</f>
        <v>2.4500000000000001E-2</v>
      </c>
      <c r="AX25" s="221">
        <f>'dXdata - Monthly'!BG31/100</f>
        <v>2.4500000000000001E-2</v>
      </c>
      <c r="AY25" s="221">
        <f>'dXdata - Monthly'!BH31/100</f>
        <v>2.4500000000000001E-2</v>
      </c>
      <c r="AZ25" s="221">
        <f>'dXdata - Monthly'!BI31/100</f>
        <v>2.4500000000000001E-2</v>
      </c>
      <c r="BA25" s="221">
        <f>'dXdata - Monthly'!BJ31/100</f>
        <v>2.4500000000000001E-2</v>
      </c>
      <c r="BB25" s="221">
        <f>'dXdata - Monthly'!BK31/100</f>
        <v>2.4500000000000001E-2</v>
      </c>
      <c r="BC25" s="221">
        <f>'dXdata - Monthly'!BL31/100</f>
        <v>2.4500000000000001E-2</v>
      </c>
      <c r="BD25" s="221">
        <f>'dXdata - Monthly'!BM31/100</f>
        <v>2.4500000000000001E-2</v>
      </c>
      <c r="BE25" s="300">
        <f>'dXdata - Monthly'!BN31/100</f>
        <v>2.4500000000000001E-2</v>
      </c>
      <c r="BF25" s="69"/>
    </row>
    <row r="26" spans="1:13647" s="69" customFormat="1" ht="16.5" customHeight="1" thickBot="1" x14ac:dyDescent="0.25">
      <c r="A26" s="139">
        <v>23</v>
      </c>
      <c r="B26" s="158" t="s">
        <v>40</v>
      </c>
      <c r="C26" s="159"/>
      <c r="D26" s="160"/>
      <c r="E26" s="161" t="s">
        <v>41</v>
      </c>
      <c r="F26" s="176">
        <f>'dXdata - Annual'!G32/100</f>
        <v>0.02</v>
      </c>
      <c r="G26" s="176">
        <f>'dXdata - Annual'!H32/100</f>
        <v>7.9166666666666656E-3</v>
      </c>
      <c r="H26" s="177">
        <f>'dXdata - Annual'!I32/100</f>
        <v>5.0000000000000001E-3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162">
        <f>'dXdata - Monthly'!BC32/100</f>
        <v>5.0000000000000001E-3</v>
      </c>
      <c r="AU26" s="162">
        <f>'dXdata - Monthly'!BD32/100</f>
        <v>5.0000000000000001E-3</v>
      </c>
      <c r="AV26" s="162">
        <f>'dXdata - Monthly'!BE32/100</f>
        <v>5.0000000000000001E-3</v>
      </c>
      <c r="AW26" s="162">
        <f>'dXdata - Monthly'!BF32/100</f>
        <v>5.0000000000000001E-3</v>
      </c>
      <c r="AX26" s="162">
        <f>'dXdata - Monthly'!BG32/100</f>
        <v>5.0000000000000001E-3</v>
      </c>
      <c r="AY26" s="162">
        <f>'dXdata - Monthly'!BH32/100</f>
        <v>5.0000000000000001E-3</v>
      </c>
      <c r="AZ26" s="162">
        <f>'dXdata - Monthly'!BI32/100</f>
        <v>5.0000000000000001E-3</v>
      </c>
      <c r="BA26" s="162">
        <f>'dXdata - Monthly'!BJ32/100</f>
        <v>5.0000000000000001E-3</v>
      </c>
      <c r="BB26" s="162">
        <f>'dXdata - Monthly'!BK32/100</f>
        <v>5.0000000000000001E-3</v>
      </c>
      <c r="BC26" s="162">
        <f>'dXdata - Monthly'!BL32/100</f>
        <v>5.0000000000000001E-3</v>
      </c>
      <c r="BD26" s="162">
        <f>'dXdata - Monthly'!BM32/100</f>
        <v>5.0000000000000001E-3</v>
      </c>
      <c r="BE26" s="301">
        <f>'dXdata - Monthly'!BN32/100</f>
        <v>5.0000000000000001E-3</v>
      </c>
    </row>
    <row r="27" spans="1:13647" s="71" customFormat="1" ht="16.5" customHeight="1" thickBot="1" x14ac:dyDescent="0.25">
      <c r="A27" s="72"/>
      <c r="B27" s="66" t="s">
        <v>42</v>
      </c>
      <c r="C27" s="67"/>
      <c r="D27" s="68"/>
      <c r="E27" s="320" t="s">
        <v>42</v>
      </c>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2"/>
      <c r="AT27" s="322"/>
      <c r="AU27" s="322"/>
      <c r="AV27" s="322"/>
      <c r="AW27" s="322"/>
      <c r="AX27" s="322"/>
      <c r="AY27" s="322"/>
      <c r="AZ27" s="322"/>
      <c r="BA27" s="322"/>
      <c r="BB27" s="322"/>
      <c r="BC27" s="322"/>
      <c r="BD27" s="322"/>
      <c r="BE27" s="324"/>
      <c r="BF27" s="69"/>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c r="TDR27" s="70"/>
      <c r="TDS27" s="70"/>
      <c r="TDT27" s="70"/>
      <c r="TDU27" s="70"/>
      <c r="TDV27" s="70"/>
      <c r="TDW27" s="70"/>
    </row>
    <row r="28" spans="1:13647" s="69" customFormat="1" ht="16.5" customHeight="1" x14ac:dyDescent="0.2">
      <c r="A28" s="139">
        <v>25</v>
      </c>
      <c r="B28" s="152" t="s">
        <v>43</v>
      </c>
      <c r="C28" s="141" t="s">
        <v>44</v>
      </c>
      <c r="D28" s="142"/>
      <c r="E28" s="155" t="s">
        <v>45</v>
      </c>
      <c r="F28" s="166">
        <f>'dXdata - Annual'!G33</f>
        <v>80.975452174165909</v>
      </c>
      <c r="G28" s="166">
        <f>'dXdata - Annual'!H33</f>
        <v>78.782290767552041</v>
      </c>
      <c r="H28" s="167" t="e">
        <f>'dXdata - Annual'!I33</f>
        <v>#N/A</v>
      </c>
      <c r="I28" s="215">
        <f>'dXdata - Monthly'!F33</f>
        <v>6.5877564457307249</v>
      </c>
      <c r="J28" s="215">
        <f>'dXdata - Monthly'!G33</f>
        <v>6.6426393292520682</v>
      </c>
      <c r="K28" s="215">
        <f>'dXdata - Monthly'!H33</f>
        <v>6.5880260619777147</v>
      </c>
      <c r="L28" s="215">
        <f>'dXdata - Monthly'!I33</f>
        <v>6.6073984886132209</v>
      </c>
      <c r="M28" s="215">
        <f>'dXdata - Monthly'!J33</f>
        <v>6.6628715321418621</v>
      </c>
      <c r="N28" s="215">
        <f>'dXdata - Monthly'!K33</f>
        <v>6.7342519342428542</v>
      </c>
      <c r="O28" s="215">
        <f>'dXdata - Monthly'!L33</f>
        <v>6.6733086766364131</v>
      </c>
      <c r="P28" s="215">
        <f>'dXdata - Monthly'!M33</f>
        <v>6.6379889482808538</v>
      </c>
      <c r="Q28" s="215">
        <f>'dXdata - Monthly'!N33</f>
        <v>6.7472084927787144</v>
      </c>
      <c r="R28" s="215">
        <f>'dXdata - Monthly'!O33</f>
        <v>6.8505254386249002</v>
      </c>
      <c r="S28" s="215">
        <f>'dXdata - Monthly'!P33</f>
        <v>6.7541985436265772</v>
      </c>
      <c r="T28" s="215">
        <f>'dXdata - Monthly'!Q33</f>
        <v>6.7172621163677757</v>
      </c>
      <c r="U28" s="216">
        <f>'dXdata - Monthly'!R33</f>
        <v>6.7167548383919602</v>
      </c>
      <c r="V28" s="215">
        <f>'dXdata - Monthly'!S33</f>
        <v>6.7373565153979982</v>
      </c>
      <c r="W28" s="215">
        <f>'dXdata - Monthly'!T33</f>
        <v>6.6895305874969191</v>
      </c>
      <c r="X28" s="215">
        <f>'dXdata - Monthly'!U33</f>
        <v>6.7227842565375884</v>
      </c>
      <c r="Y28" s="215">
        <f>'dXdata - Monthly'!V33</f>
        <v>6.974417099852424</v>
      </c>
      <c r="Z28" s="215">
        <f>'dXdata - Monthly'!W33</f>
        <v>6.8581765485672319</v>
      </c>
      <c r="AA28" s="215">
        <f>'dXdata - Monthly'!X33</f>
        <v>6.8296052150159374</v>
      </c>
      <c r="AB28" s="215">
        <f>'dXdata - Monthly'!Y33</f>
        <v>6.8337892597377312</v>
      </c>
      <c r="AC28" s="215">
        <f>'dXdata - Monthly'!Z33</f>
        <v>6.8632832800009425</v>
      </c>
      <c r="AD28" s="215">
        <f>'dXdata - Monthly'!AA33</f>
        <v>6.7331734692548979</v>
      </c>
      <c r="AE28" s="215">
        <f>'dXdata - Monthly'!AB33</f>
        <v>6.8380442035466942</v>
      </c>
      <c r="AF28" s="215">
        <f>'dXdata - Monthly'!AC33</f>
        <v>6.8235238707782973</v>
      </c>
      <c r="AG28" s="232">
        <f>'dXdata - Monthly'!AP33</f>
        <v>6.7068339590814574</v>
      </c>
      <c r="AH28" s="233">
        <f>'dXdata - Monthly'!AQ33</f>
        <v>6.7549964080019267</v>
      </c>
      <c r="AI28" s="233">
        <f>'dXdata - Monthly'!AR33</f>
        <v>5.9087229347954615</v>
      </c>
      <c r="AJ28" s="233">
        <f>'dXdata - Monthly'!AS33</f>
        <v>4.8356502717792331</v>
      </c>
      <c r="AK28" s="233">
        <f>'dXdata - Monthly'!AT33</f>
        <v>5.9124476333186795</v>
      </c>
      <c r="AL28" s="233">
        <f>'dXdata - Monthly'!AU33</f>
        <v>6.8167315385115597</v>
      </c>
      <c r="AM28" s="233">
        <f>'dXdata - Monthly'!AV33</f>
        <v>6.8730643582944877</v>
      </c>
      <c r="AN28" s="233">
        <f>'dXdata - Monthly'!AW33</f>
        <v>6.4916662138825378</v>
      </c>
      <c r="AO28" s="233">
        <f>'dXdata - Monthly'!AX33</f>
        <v>7.135991126622085</v>
      </c>
      <c r="AP28" s="233">
        <f>'dXdata - Monthly'!AY33</f>
        <v>7.1929190993057741</v>
      </c>
      <c r="AQ28" s="233">
        <f>'dXdata - Monthly'!AZ33</f>
        <v>7.224306424770063</v>
      </c>
      <c r="AR28" s="233">
        <f>'dXdata - Monthly'!BA33</f>
        <v>6.9289607991887703</v>
      </c>
      <c r="AS28" s="232">
        <f>'dXdata - Monthly'!BB33</f>
        <v>7.3589727500902224</v>
      </c>
      <c r="AT28" s="233">
        <f>'dXdata - Monthly'!BC33</f>
        <v>7.4323073706925387</v>
      </c>
      <c r="AU28" s="233">
        <f>'dXdata - Monthly'!BD33</f>
        <v>7.3890469445738072</v>
      </c>
      <c r="AV28" s="233">
        <f>'dXdata - Monthly'!BE33</f>
        <v>7.3440799474695044</v>
      </c>
      <c r="AW28" s="233">
        <f>'dXdata - Monthly'!BF33</f>
        <v>7.3419799364790679</v>
      </c>
      <c r="AX28" s="233">
        <f>'dXdata - Monthly'!BG33</f>
        <v>7.4423121306132156</v>
      </c>
      <c r="AY28" s="233">
        <f>'dXdata - Monthly'!BH33</f>
        <v>7.6432081891381838</v>
      </c>
      <c r="AZ28" s="233">
        <f>'dXdata - Monthly'!BI33</f>
        <v>7.3621572175407701</v>
      </c>
      <c r="BA28" s="233">
        <f>'dXdata - Monthly'!BJ33</f>
        <v>7.4581675630935536</v>
      </c>
      <c r="BB28" s="233">
        <f>'dXdata - Monthly'!BK33</f>
        <v>7.713889586154389</v>
      </c>
      <c r="BC28" s="233">
        <f>'dXdata - Monthly'!BL33</f>
        <v>7.7224873486972605</v>
      </c>
      <c r="BD28" s="233" t="e">
        <f>'dXdata - Monthly'!BM33</f>
        <v>#N/A</v>
      </c>
      <c r="BE28" s="302" t="e">
        <f>'dXdata - Monthly'!BN33</f>
        <v>#N/A</v>
      </c>
    </row>
    <row r="29" spans="1:13647" s="77" customFormat="1" ht="16.5" customHeight="1" x14ac:dyDescent="0.2">
      <c r="A29" s="73">
        <v>26</v>
      </c>
      <c r="B29" s="92" t="s">
        <v>46</v>
      </c>
      <c r="C29" s="75" t="s">
        <v>47</v>
      </c>
      <c r="D29" s="76"/>
      <c r="E29" s="91" t="s">
        <v>48</v>
      </c>
      <c r="F29" s="131">
        <f>'dXdata - Annual'!G34</f>
        <v>32.116585764789789</v>
      </c>
      <c r="G29" s="131">
        <f>'dXdata - Annual'!H34</f>
        <v>31.747827000157226</v>
      </c>
      <c r="H29" s="132" t="e">
        <f>'dXdata - Annual'!I34</f>
        <v>#N/A</v>
      </c>
      <c r="I29" s="217">
        <f>'dXdata - Monthly'!F34</f>
        <v>2.6195088541660745</v>
      </c>
      <c r="J29" s="217">
        <f>'dXdata - Monthly'!G34</f>
        <v>2.6317389299099188</v>
      </c>
      <c r="K29" s="217">
        <f>'dXdata - Monthly'!H34</f>
        <v>2.5993254714160519</v>
      </c>
      <c r="L29" s="217">
        <f>'dXdata - Monthly'!I34</f>
        <v>2.6425039804348387</v>
      </c>
      <c r="M29" s="217">
        <f>'dXdata - Monthly'!J34</f>
        <v>2.6968477182437054</v>
      </c>
      <c r="N29" s="217">
        <f>'dXdata - Monthly'!K34</f>
        <v>2.7094747731922384</v>
      </c>
      <c r="O29" s="217">
        <f>'dXdata - Monthly'!L34</f>
        <v>2.6481499912370592</v>
      </c>
      <c r="P29" s="217">
        <f>'dXdata - Monthly'!M34</f>
        <v>2.5913761311780497</v>
      </c>
      <c r="Q29" s="217">
        <f>'dXdata - Monthly'!N34</f>
        <v>2.608833553470693</v>
      </c>
      <c r="R29" s="217">
        <f>'dXdata - Monthly'!O34</f>
        <v>2.6093073993855005</v>
      </c>
      <c r="S29" s="217">
        <f>'dXdata - Monthly'!P34</f>
        <v>2.5904272497330072</v>
      </c>
      <c r="T29" s="217">
        <f>'dXdata - Monthly'!Q34</f>
        <v>2.5863460766930091</v>
      </c>
      <c r="U29" s="218">
        <f>'dXdata - Monthly'!R34</f>
        <v>2.6265015869161612</v>
      </c>
      <c r="V29" s="217">
        <f>'dXdata - Monthly'!S34</f>
        <v>2.6329701845197757</v>
      </c>
      <c r="W29" s="217">
        <f>'dXdata - Monthly'!T34</f>
        <v>2.6134232729469922</v>
      </c>
      <c r="X29" s="217">
        <f>'dXdata - Monthly'!U34</f>
        <v>2.6422854182159119</v>
      </c>
      <c r="Y29" s="217">
        <f>'dXdata - Monthly'!V34</f>
        <v>2.7344907567721326</v>
      </c>
      <c r="Z29" s="217">
        <f>'dXdata - Monthly'!W34</f>
        <v>2.7121669921119711</v>
      </c>
      <c r="AA29" s="217">
        <f>'dXdata - Monthly'!X34</f>
        <v>2.6565541762372091</v>
      </c>
      <c r="AB29" s="217">
        <f>'dXdata - Monthly'!Y34</f>
        <v>2.6050986679723533</v>
      </c>
      <c r="AC29" s="217">
        <f>'dXdata - Monthly'!Z34</f>
        <v>2.564718539503148</v>
      </c>
      <c r="AD29" s="217">
        <f>'dXdata - Monthly'!AA34</f>
        <v>2.5223923607487402</v>
      </c>
      <c r="AE29" s="217">
        <f>'dXdata - Monthly'!AB34</f>
        <v>2.5878560782536448</v>
      </c>
      <c r="AF29" s="217">
        <f>'dXdata - Monthly'!AC34</f>
        <v>2.6118475321692824</v>
      </c>
      <c r="AG29" s="240">
        <f>'dXdata - Monthly'!AP34</f>
        <v>2.6726765466514273</v>
      </c>
      <c r="AH29" s="241">
        <f>'dXdata - Monthly'!AQ34</f>
        <v>2.6732647847383104</v>
      </c>
      <c r="AI29" s="241">
        <f>'dXdata - Monthly'!AR34</f>
        <v>2.287713372233855</v>
      </c>
      <c r="AJ29" s="241">
        <f>'dXdata - Monthly'!AS34</f>
        <v>1.8251166140598933</v>
      </c>
      <c r="AK29" s="241">
        <f>'dXdata - Monthly'!AT34</f>
        <v>2.3268848289168593</v>
      </c>
      <c r="AL29" s="241">
        <f>'dXdata - Monthly'!AU34</f>
        <v>2.8019609739763416</v>
      </c>
      <c r="AM29" s="241">
        <f>'dXdata - Monthly'!AV34</f>
        <v>2.8385477058725077</v>
      </c>
      <c r="AN29" s="241">
        <f>'dXdata - Monthly'!AW34</f>
        <v>2.6602640482192892</v>
      </c>
      <c r="AO29" s="241">
        <f>'dXdata - Monthly'!AX34</f>
        <v>2.931453323011469</v>
      </c>
      <c r="AP29" s="241">
        <f>'dXdata - Monthly'!AY34</f>
        <v>2.9751585302000985</v>
      </c>
      <c r="AQ29" s="241">
        <f>'dXdata - Monthly'!AZ34</f>
        <v>2.9439842042886251</v>
      </c>
      <c r="AR29" s="241">
        <f>'dXdata - Monthly'!BA34</f>
        <v>2.8108020679885493</v>
      </c>
      <c r="AS29" s="240">
        <f>'dXdata - Monthly'!BB34</f>
        <v>2.9468411143232016</v>
      </c>
      <c r="AT29" s="241">
        <f>'dXdata - Monthly'!BC34</f>
        <v>2.9914407029623269</v>
      </c>
      <c r="AU29" s="241">
        <f>'dXdata - Monthly'!BD34</f>
        <v>2.9642052877128808</v>
      </c>
      <c r="AV29" s="241">
        <f>'dXdata - Monthly'!BE34</f>
        <v>2.8983743177848851</v>
      </c>
      <c r="AW29" s="241">
        <f>'dXdata - Monthly'!BF34</f>
        <v>2.8834362311734285</v>
      </c>
      <c r="AX29" s="241">
        <f>'dXdata - Monthly'!BG34</f>
        <v>2.947361474317165</v>
      </c>
      <c r="AY29" s="241">
        <f>'dXdata - Monthly'!BH34</f>
        <v>3.0063809755403015</v>
      </c>
      <c r="AZ29" s="241">
        <f>'dXdata - Monthly'!BI34</f>
        <v>2.9017088649824414</v>
      </c>
      <c r="BA29" s="241">
        <f>'dXdata - Monthly'!BJ34</f>
        <v>2.9540830192298926</v>
      </c>
      <c r="BB29" s="241">
        <f>'dXdata - Monthly'!BK34</f>
        <v>3.0766679547747726</v>
      </c>
      <c r="BC29" s="241">
        <f>'dXdata - Monthly'!BL34</f>
        <v>3.0810738533394471</v>
      </c>
      <c r="BD29" s="241" t="e">
        <f>'dXdata - Monthly'!BM34</f>
        <v>#N/A</v>
      </c>
      <c r="BE29" s="303" t="e">
        <f>'dXdata - Monthly'!BN34</f>
        <v>#N/A</v>
      </c>
      <c r="BF29" s="69"/>
    </row>
    <row r="30" spans="1:13647" s="262" customFormat="1" ht="16.5" customHeight="1" x14ac:dyDescent="0.2">
      <c r="A30" s="139">
        <v>28</v>
      </c>
      <c r="B30" s="152" t="s">
        <v>49</v>
      </c>
      <c r="C30" s="141" t="s">
        <v>50</v>
      </c>
      <c r="D30" s="142"/>
      <c r="E30" s="261" t="s">
        <v>51</v>
      </c>
      <c r="F30" s="170">
        <f>'dXdata - Annual'!G36</f>
        <v>11909</v>
      </c>
      <c r="G30" s="170">
        <f>'dXdata - Annual'!H36</f>
        <v>9235</v>
      </c>
      <c r="H30" s="173">
        <f>'dXdata - Annual'!I36</f>
        <v>15017</v>
      </c>
      <c r="I30" s="251">
        <f>'dXdata - Monthly'!F36</f>
        <v>426</v>
      </c>
      <c r="J30" s="251">
        <f>'dXdata - Monthly'!G36</f>
        <v>508</v>
      </c>
      <c r="K30" s="251">
        <f>'dXdata - Monthly'!H36</f>
        <v>1145</v>
      </c>
      <c r="L30" s="251">
        <f>'dXdata - Monthly'!I36</f>
        <v>1099</v>
      </c>
      <c r="M30" s="251">
        <f>'dXdata - Monthly'!J36</f>
        <v>957</v>
      </c>
      <c r="N30" s="251">
        <f>'dXdata - Monthly'!K36</f>
        <v>1390</v>
      </c>
      <c r="O30" s="251">
        <f>'dXdata - Monthly'!L36</f>
        <v>1146</v>
      </c>
      <c r="P30" s="251">
        <f>'dXdata - Monthly'!M36</f>
        <v>809</v>
      </c>
      <c r="Q30" s="251">
        <f>'dXdata - Monthly'!N36</f>
        <v>914</v>
      </c>
      <c r="R30" s="251">
        <f>'dXdata - Monthly'!O36</f>
        <v>953</v>
      </c>
      <c r="S30" s="251">
        <f>'dXdata - Monthly'!P36</f>
        <v>1504</v>
      </c>
      <c r="T30" s="251">
        <f>'dXdata - Monthly'!Q36</f>
        <v>683</v>
      </c>
      <c r="U30" s="250">
        <f>'dXdata - Monthly'!R36</f>
        <v>651</v>
      </c>
      <c r="V30" s="251">
        <f>'dXdata - Monthly'!S36</f>
        <v>578</v>
      </c>
      <c r="W30" s="251">
        <f>'dXdata - Monthly'!T36</f>
        <v>831</v>
      </c>
      <c r="X30" s="251">
        <f>'dXdata - Monthly'!U36</f>
        <v>1203</v>
      </c>
      <c r="Y30" s="251">
        <f>'dXdata - Monthly'!V36</f>
        <v>1649</v>
      </c>
      <c r="Z30" s="251">
        <f>'dXdata - Monthly'!W36</f>
        <v>1067</v>
      </c>
      <c r="AA30" s="251">
        <f>'dXdata - Monthly'!X36</f>
        <v>1010</v>
      </c>
      <c r="AB30" s="251">
        <f>'dXdata - Monthly'!Y36</f>
        <v>1096</v>
      </c>
      <c r="AC30" s="251">
        <f>'dXdata - Monthly'!Z36</f>
        <v>834</v>
      </c>
      <c r="AD30" s="251">
        <f>'dXdata - Monthly'!AA36</f>
        <v>686</v>
      </c>
      <c r="AE30" s="251">
        <f>'dXdata - Monthly'!AB36</f>
        <v>836</v>
      </c>
      <c r="AF30" s="251">
        <f>'dXdata - Monthly'!AC36</f>
        <v>530</v>
      </c>
      <c r="AG30" s="250">
        <f>'dXdata - Monthly'!AP36</f>
        <v>642</v>
      </c>
      <c r="AH30" s="251">
        <f>'dXdata - Monthly'!AQ36</f>
        <v>646</v>
      </c>
      <c r="AI30" s="251">
        <f>'dXdata - Monthly'!AR36</f>
        <v>944</v>
      </c>
      <c r="AJ30" s="251">
        <f>'dXdata - Monthly'!AS36</f>
        <v>575</v>
      </c>
      <c r="AK30" s="251">
        <f>'dXdata - Monthly'!AT36</f>
        <v>721</v>
      </c>
      <c r="AL30" s="251">
        <f>'dXdata - Monthly'!AU36</f>
        <v>425</v>
      </c>
      <c r="AM30" s="251">
        <f>'dXdata - Monthly'!AV36</f>
        <v>737</v>
      </c>
      <c r="AN30" s="251">
        <f>'dXdata - Monthly'!AW36</f>
        <v>736</v>
      </c>
      <c r="AO30" s="251">
        <f>'dXdata - Monthly'!AX36</f>
        <v>1035</v>
      </c>
      <c r="AP30" s="251">
        <f>'dXdata - Monthly'!AY36</f>
        <v>982</v>
      </c>
      <c r="AQ30" s="251">
        <f>'dXdata - Monthly'!AZ36</f>
        <v>952</v>
      </c>
      <c r="AR30" s="251">
        <f>'dXdata - Monthly'!BA36</f>
        <v>840</v>
      </c>
      <c r="AS30" s="250">
        <f>'dXdata - Monthly'!BB36</f>
        <v>1122</v>
      </c>
      <c r="AT30" s="251">
        <f>'dXdata - Monthly'!BC36</f>
        <v>642</v>
      </c>
      <c r="AU30" s="251">
        <f>'dXdata - Monthly'!BD36</f>
        <v>1058</v>
      </c>
      <c r="AV30" s="251">
        <f>'dXdata - Monthly'!BE36</f>
        <v>1299</v>
      </c>
      <c r="AW30" s="251">
        <f>'dXdata - Monthly'!BF36</f>
        <v>1581</v>
      </c>
      <c r="AX30" s="251">
        <f>'dXdata - Monthly'!BG36</f>
        <v>1173</v>
      </c>
      <c r="AY30" s="251">
        <f>'dXdata - Monthly'!BH36</f>
        <v>1404</v>
      </c>
      <c r="AZ30" s="251">
        <f>'dXdata - Monthly'!BI36</f>
        <v>1110</v>
      </c>
      <c r="BA30" s="251">
        <f>'dXdata - Monthly'!BJ36</f>
        <v>1026</v>
      </c>
      <c r="BB30" s="251">
        <f>'dXdata - Monthly'!BK36</f>
        <v>1255</v>
      </c>
      <c r="BC30" s="251">
        <f>'dXdata - Monthly'!BL36</f>
        <v>2192</v>
      </c>
      <c r="BD30" s="251">
        <f>'dXdata - Monthly'!BM36</f>
        <v>1155</v>
      </c>
      <c r="BE30" s="304">
        <f>'dXdata - Monthly'!BN36</f>
        <v>561</v>
      </c>
    </row>
    <row r="31" spans="1:13647" s="77" customFormat="1" ht="16.5" customHeight="1" x14ac:dyDescent="0.2">
      <c r="A31" s="73">
        <v>29</v>
      </c>
      <c r="B31" s="92" t="s">
        <v>52</v>
      </c>
      <c r="C31" s="75" t="s">
        <v>53</v>
      </c>
      <c r="D31" s="76"/>
      <c r="E31" s="91" t="s">
        <v>226</v>
      </c>
      <c r="F31" s="120">
        <f>'dXdata - Annual'!G37</f>
        <v>5589</v>
      </c>
      <c r="G31" s="120">
        <f>'dXdata - Annual'!H37</f>
        <v>3602</v>
      </c>
      <c r="H31" s="133">
        <f>'dXdata - Annual'!I37</f>
        <v>2731</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39">
        <f>'dXdata - Monthly'!BC37</f>
        <v>220</v>
      </c>
      <c r="AU31" s="239">
        <f>'dXdata - Monthly'!BD37</f>
        <v>307</v>
      </c>
      <c r="AV31" s="239">
        <f>'dXdata - Monthly'!BE37</f>
        <v>285</v>
      </c>
      <c r="AW31" s="239">
        <f>'dXdata - Monthly'!BF37</f>
        <v>218</v>
      </c>
      <c r="AX31" s="239">
        <f>'dXdata - Monthly'!BG37</f>
        <v>238</v>
      </c>
      <c r="AY31" s="239">
        <f>'dXdata - Monthly'!BH37</f>
        <v>210</v>
      </c>
      <c r="AZ31" s="239">
        <f>'dXdata - Monthly'!BI37</f>
        <v>169</v>
      </c>
      <c r="BA31" s="239">
        <f>'dXdata - Monthly'!BJ37</f>
        <v>198</v>
      </c>
      <c r="BB31" s="239">
        <f>'dXdata - Monthly'!BK37</f>
        <v>199</v>
      </c>
      <c r="BC31" s="239">
        <f>'dXdata - Monthly'!BL37</f>
        <v>242</v>
      </c>
      <c r="BD31" s="239">
        <f>'dXdata - Monthly'!BM37</f>
        <v>191</v>
      </c>
      <c r="BE31" s="305" t="e">
        <f>'dXdata - Monthly'!BN37</f>
        <v>#N/A</v>
      </c>
      <c r="BF31" s="69"/>
    </row>
    <row r="32" spans="1:13647" s="69" customFormat="1" ht="16.5" customHeight="1" x14ac:dyDescent="0.2">
      <c r="A32" s="139">
        <v>31</v>
      </c>
      <c r="B32" s="152" t="s">
        <v>55</v>
      </c>
      <c r="C32" s="141" t="s">
        <v>54</v>
      </c>
      <c r="D32" s="142"/>
      <c r="E32" s="155" t="s">
        <v>253</v>
      </c>
      <c r="F32" s="170">
        <f>'dXdata - Annual'!G38</f>
        <v>16344</v>
      </c>
      <c r="G32" s="170">
        <f>'dXdata - Annual'!H38</f>
        <v>16149</v>
      </c>
      <c r="H32" s="173">
        <f>'dXdata - Annual'!I38</f>
        <v>27686</v>
      </c>
      <c r="I32" s="171">
        <f>'dXdata - Monthly'!F38</f>
        <v>943</v>
      </c>
      <c r="J32" s="171">
        <f>'dXdata - Monthly'!G38</f>
        <v>1334</v>
      </c>
      <c r="K32" s="171">
        <f>'dXdata - Monthly'!H38</f>
        <v>1906</v>
      </c>
      <c r="L32" s="171">
        <f>'dXdata - Monthly'!I38</f>
        <v>1971</v>
      </c>
      <c r="M32" s="171">
        <f>'dXdata - Monthly'!J38</f>
        <v>2119</v>
      </c>
      <c r="N32" s="171">
        <f>'dXdata - Monthly'!K38</f>
        <v>2140</v>
      </c>
      <c r="O32" s="171">
        <f>'dXdata - Monthly'!L38</f>
        <v>1637</v>
      </c>
      <c r="P32" s="171">
        <f>'dXdata - Monthly'!M38</f>
        <v>1602</v>
      </c>
      <c r="Q32" s="171">
        <f>'dXdata - Monthly'!N38</f>
        <v>1462</v>
      </c>
      <c r="R32" s="171">
        <f>'dXdata - Monthly'!O38</f>
        <v>1467</v>
      </c>
      <c r="S32" s="171">
        <f>'dXdata - Monthly'!P38</f>
        <v>1411</v>
      </c>
      <c r="T32" s="171">
        <f>'dXdata - Monthly'!Q38</f>
        <v>1006</v>
      </c>
      <c r="U32" s="172">
        <f>'dXdata - Monthly'!R38</f>
        <v>959</v>
      </c>
      <c r="V32" s="171">
        <f>'dXdata - Monthly'!S38</f>
        <v>1089</v>
      </c>
      <c r="W32" s="171">
        <f>'dXdata - Monthly'!T38</f>
        <v>1369</v>
      </c>
      <c r="X32" s="171">
        <f>'dXdata - Monthly'!U38</f>
        <v>1514</v>
      </c>
      <c r="Y32" s="171">
        <f>'dXdata - Monthly'!V38</f>
        <v>1725</v>
      </c>
      <c r="Z32" s="171">
        <f>'dXdata - Monthly'!W38</f>
        <v>1895</v>
      </c>
      <c r="AA32" s="171">
        <f>'dXdata - Monthly'!X38</f>
        <v>1547</v>
      </c>
      <c r="AB32" s="171">
        <f>'dXdata - Monthly'!Y38</f>
        <v>1491</v>
      </c>
      <c r="AC32" s="171">
        <f>'dXdata - Monthly'!Z38</f>
        <v>1267</v>
      </c>
      <c r="AD32" s="171">
        <f>'dXdata - Monthly'!AA38</f>
        <v>1320</v>
      </c>
      <c r="AE32" s="171">
        <f>'dXdata - Monthly'!AB38</f>
        <v>1172</v>
      </c>
      <c r="AF32" s="171">
        <f>'dXdata - Monthly'!AC38</f>
        <v>794</v>
      </c>
      <c r="AG32" s="250">
        <f>'dXdata - Monthly'!AP38</f>
        <v>859</v>
      </c>
      <c r="AH32" s="251">
        <f>'dXdata - Monthly'!AQ38</f>
        <v>1190</v>
      </c>
      <c r="AI32" s="251">
        <f>'dXdata - Monthly'!AR38</f>
        <v>1174</v>
      </c>
      <c r="AJ32" s="251">
        <f>'dXdata - Monthly'!AS38</f>
        <v>571</v>
      </c>
      <c r="AK32" s="251">
        <f>'dXdata - Monthly'!AT38</f>
        <v>1078</v>
      </c>
      <c r="AL32" s="251">
        <f>'dXdata - Monthly'!AU38</f>
        <v>1763</v>
      </c>
      <c r="AM32" s="251">
        <f>'dXdata - Monthly'!AV38</f>
        <v>1835</v>
      </c>
      <c r="AN32" s="251">
        <f>'dXdata - Monthly'!AW38</f>
        <v>1574</v>
      </c>
      <c r="AO32" s="251">
        <f>'dXdata - Monthly'!AX38</f>
        <v>1706</v>
      </c>
      <c r="AP32" s="251">
        <f>'dXdata - Monthly'!AY38</f>
        <v>1763</v>
      </c>
      <c r="AQ32" s="251">
        <f>'dXdata - Monthly'!AZ38</f>
        <v>1437</v>
      </c>
      <c r="AR32" s="251">
        <f>'dXdata - Monthly'!BA38</f>
        <v>1199</v>
      </c>
      <c r="AS32" s="250">
        <f>'dXdata - Monthly'!BB38</f>
        <v>1207</v>
      </c>
      <c r="AT32" s="251">
        <f>'dXdata - Monthly'!BC38</f>
        <v>1831</v>
      </c>
      <c r="AU32" s="251">
        <f>'dXdata - Monthly'!BD38</f>
        <v>2903</v>
      </c>
      <c r="AV32" s="251">
        <f>'dXdata - Monthly'!BE38</f>
        <v>3205</v>
      </c>
      <c r="AW32" s="251">
        <f>'dXdata - Monthly'!BF38</f>
        <v>2981</v>
      </c>
      <c r="AX32" s="251">
        <f>'dXdata - Monthly'!BG38</f>
        <v>2914</v>
      </c>
      <c r="AY32" s="251">
        <f>'dXdata - Monthly'!BH38</f>
        <v>2314</v>
      </c>
      <c r="AZ32" s="251">
        <f>'dXdata - Monthly'!BI38</f>
        <v>2146</v>
      </c>
      <c r="BA32" s="251">
        <f>'dXdata - Monthly'!BJ38</f>
        <v>2156</v>
      </c>
      <c r="BB32" s="251">
        <f>'dXdata - Monthly'!BK38</f>
        <v>2184</v>
      </c>
      <c r="BC32" s="251">
        <f>'dXdata - Monthly'!BL38</f>
        <v>2108</v>
      </c>
      <c r="BD32" s="251">
        <f>'dXdata - Monthly'!BM38</f>
        <v>1737</v>
      </c>
      <c r="BE32" s="304">
        <f>'dXdata - Monthly'!BN38</f>
        <v>2009</v>
      </c>
    </row>
    <row r="33" spans="1:58" s="77" customFormat="1" ht="16.5" customHeight="1" x14ac:dyDescent="0.2">
      <c r="A33" s="73">
        <v>32</v>
      </c>
      <c r="B33" s="92" t="s">
        <v>56</v>
      </c>
      <c r="C33" s="75" t="s">
        <v>53</v>
      </c>
      <c r="D33" s="76"/>
      <c r="E33" s="91" t="s">
        <v>255</v>
      </c>
      <c r="F33" s="266">
        <f>'dXdata - Annual'!G40</f>
        <v>52.876091879650602</v>
      </c>
      <c r="G33" s="266">
        <f>'dXdata - Annual'!H40</f>
        <v>57.337120539676903</v>
      </c>
      <c r="H33" s="267">
        <f>'dXdata - Annual'!I40</f>
        <v>73.519570874714532</v>
      </c>
      <c r="I33" s="268">
        <f>'dXdata - Monthly'!F40*100</f>
        <v>39.571968107427615</v>
      </c>
      <c r="J33" s="268">
        <f>'dXdata - Monthly'!G40*100</f>
        <v>54.249694997966657</v>
      </c>
      <c r="K33" s="268">
        <f>'dXdata - Monthly'!H40*100</f>
        <v>58.736517719568567</v>
      </c>
      <c r="L33" s="268">
        <f>'dXdata - Monthly'!I40*100</f>
        <v>59.799757281553397</v>
      </c>
      <c r="M33" s="268">
        <f>'dXdata - Monthly'!J40*100</f>
        <v>54.811174340403511</v>
      </c>
      <c r="N33" s="268">
        <f>'dXdata - Monthly'!K40*100</f>
        <v>56.99067909454061</v>
      </c>
      <c r="O33" s="268">
        <f>'dXdata - Monthly'!L40*100</f>
        <v>54.914458235491445</v>
      </c>
      <c r="P33" s="268">
        <f>'dXdata - Monthly'!M40*100</f>
        <v>53.25797872340425</v>
      </c>
      <c r="Q33" s="268">
        <f>'dXdata - Monthly'!N40*100</f>
        <v>44.764237599510103</v>
      </c>
      <c r="R33" s="268">
        <f>'dXdata - Monthly'!O40*100</f>
        <v>56.336405529953915</v>
      </c>
      <c r="S33" s="268">
        <f>'dXdata - Monthly'!P40*100</f>
        <v>68.461911693352732</v>
      </c>
      <c r="T33" s="268">
        <f>'dXdata - Monthly'!Q40*100</f>
        <v>82.324058919803605</v>
      </c>
      <c r="U33" s="269">
        <f>'dXdata - Monthly'!R40*100</f>
        <v>39.04723127035831</v>
      </c>
      <c r="V33" s="268">
        <f>'dXdata - Monthly'!S40*100</f>
        <v>45.337218984179849</v>
      </c>
      <c r="W33" s="268">
        <f>'dXdata - Monthly'!T40*100</f>
        <v>39.738751814223512</v>
      </c>
      <c r="X33" s="268">
        <f>'dXdata - Monthly'!U40*100</f>
        <v>42.480359147025816</v>
      </c>
      <c r="Y33" s="268">
        <f>'dXdata - Monthly'!V40*100</f>
        <v>39.509848831882735</v>
      </c>
      <c r="Z33" s="268">
        <f>'dXdata - Monthly'!W40*100</f>
        <v>48.979064357715174</v>
      </c>
      <c r="AA33" s="268">
        <f>'dXdata - Monthly'!X40*100</f>
        <v>52.245862884160758</v>
      </c>
      <c r="AB33" s="268">
        <f>'dXdata - Monthly'!Y40*100</f>
        <v>48.773307163886166</v>
      </c>
      <c r="AC33" s="268">
        <f>'dXdata - Monthly'!Z40*100</f>
        <v>41.056383668178867</v>
      </c>
      <c r="AD33" s="268">
        <f>'dXdata - Monthly'!AA40*100</f>
        <v>54.164956914238815</v>
      </c>
      <c r="AE33" s="268">
        <f>'dXdata - Monthly'!AB40*100</f>
        <v>61.233019853709514</v>
      </c>
      <c r="AF33" s="268">
        <f>'dXdata - Monthly'!AC40*100</f>
        <v>76.053639846743295</v>
      </c>
      <c r="AG33" s="269">
        <f>'dXdata - Monthly'!AP40*100</f>
        <v>36.444633008061096</v>
      </c>
      <c r="AH33" s="268">
        <f>'dXdata - Monthly'!AQ40*100</f>
        <v>47.278506158124749</v>
      </c>
      <c r="AI33" s="268">
        <f>'dXdata - Monthly'!AR40*100</f>
        <v>48.552522746071133</v>
      </c>
      <c r="AJ33" s="268">
        <f>'dXdata - Monthly'!AS40*100</f>
        <v>40.070175438596486</v>
      </c>
      <c r="AK33" s="268">
        <f>'dXdata - Monthly'!AT40*100</f>
        <v>44.563869367507237</v>
      </c>
      <c r="AL33" s="268">
        <f>'dXdata - Monthly'!AU40*100</f>
        <v>52.84772182254197</v>
      </c>
      <c r="AM33" s="268">
        <f>'dXdata - Monthly'!AV40*100</f>
        <v>60.741476332340284</v>
      </c>
      <c r="AN33" s="268">
        <f>'dXdata - Monthly'!AW40*100</f>
        <v>61.078773767947226</v>
      </c>
      <c r="AO33" s="268">
        <f>'dXdata - Monthly'!AX40*100</f>
        <v>62.353801169590639</v>
      </c>
      <c r="AP33" s="268">
        <f>'dXdata - Monthly'!AY40*100</f>
        <v>71.666666666666671</v>
      </c>
      <c r="AQ33" s="268">
        <f>'dXdata - Monthly'!AZ40*100</f>
        <v>83.207874927620153</v>
      </c>
      <c r="AR33" s="268">
        <f>'dXdata - Monthly'!BA40*100</f>
        <v>102.30375426621161</v>
      </c>
      <c r="AS33" s="269">
        <f>'dXdata - Monthly'!BB40*100</f>
        <v>53.644444444444439</v>
      </c>
      <c r="AT33" s="268">
        <f>'dXdata - Monthly'!BC40*100</f>
        <v>64.245614035087712</v>
      </c>
      <c r="AU33" s="268">
        <f>'dXdata - Monthly'!BD40*100</f>
        <v>65.382882882882882</v>
      </c>
      <c r="AV33" s="268">
        <f>'dXdata - Monthly'!BE40*100</f>
        <v>68.556149732620327</v>
      </c>
      <c r="AW33" s="268">
        <f>'dXdata - Monthly'!BF40*100</f>
        <v>65.344147303814111</v>
      </c>
      <c r="AX33" s="268">
        <f>'dXdata - Monthly'!BG40*100</f>
        <v>70.48863086598935</v>
      </c>
      <c r="AY33" s="268">
        <f>'dXdata - Monthly'!BH40*100</f>
        <v>70.163735597331709</v>
      </c>
      <c r="AZ33" s="268">
        <f>'dXdata - Monthly'!BI40*100</f>
        <v>76.018420120439245</v>
      </c>
      <c r="BA33" s="268">
        <f>'dXdata - Monthly'!BJ40*100</f>
        <v>74.191328286304199</v>
      </c>
      <c r="BB33" s="268">
        <f>'dXdata - Monthly'!BK40*100</f>
        <v>87.325069972011192</v>
      </c>
      <c r="BC33" s="268">
        <f>'dXdata - Monthly'!BL40*100</f>
        <v>105.98290598290599</v>
      </c>
      <c r="BD33" s="268">
        <f>'dXdata - Monthly'!BM40*100</f>
        <v>141.21951219512195</v>
      </c>
      <c r="BE33" s="306">
        <f>'dXdata - Monthly'!BN40*100</f>
        <v>81.1389337641357</v>
      </c>
      <c r="BF33" s="69"/>
    </row>
    <row r="34" spans="1:58" s="69" customFormat="1" ht="16.5" customHeight="1" thickBot="1" x14ac:dyDescent="0.25">
      <c r="A34" s="139">
        <v>33</v>
      </c>
      <c r="B34" s="158" t="s">
        <v>57</v>
      </c>
      <c r="C34" s="141" t="s">
        <v>44</v>
      </c>
      <c r="D34" s="160"/>
      <c r="E34" s="161" t="s">
        <v>254</v>
      </c>
      <c r="F34" s="195">
        <f>'dXdata - Annual'!G39</f>
        <v>456.99574999999999</v>
      </c>
      <c r="G34" s="195">
        <f>'dXdata - Annual'!H39</f>
        <v>454.20774999999998</v>
      </c>
      <c r="H34" s="196">
        <f>'dXdata - Annual'!I39</f>
        <v>490.02699999999999</v>
      </c>
      <c r="I34" s="197">
        <f>'dXdata - Monthly'!F39/1000</f>
        <v>467.50900000000001</v>
      </c>
      <c r="J34" s="197">
        <f>'dXdata - Monthly'!G39/1000</f>
        <v>480.786</v>
      </c>
      <c r="K34" s="197">
        <f>'dXdata - Monthly'!H39/1000</f>
        <v>490.98</v>
      </c>
      <c r="L34" s="197">
        <f>'dXdata - Monthly'!I39/1000</f>
        <v>495.55500000000001</v>
      </c>
      <c r="M34" s="197">
        <f>'dXdata - Monthly'!J39/1000</f>
        <v>504.31599999999997</v>
      </c>
      <c r="N34" s="197">
        <f>'dXdata - Monthly'!K39/1000</f>
        <v>500.88900000000001</v>
      </c>
      <c r="O34" s="197">
        <f>'dXdata - Monthly'!L39/1000</f>
        <v>478.30700000000002</v>
      </c>
      <c r="P34" s="197">
        <f>'dXdata - Monthly'!M39/1000</f>
        <v>478.71199999999999</v>
      </c>
      <c r="Q34" s="197">
        <f>'dXdata - Monthly'!N39/1000</f>
        <v>484.84899999999999</v>
      </c>
      <c r="R34" s="197">
        <f>'dXdata - Monthly'!O39/1000</f>
        <v>475.91800000000001</v>
      </c>
      <c r="S34" s="197">
        <f>'dXdata - Monthly'!P39/1000</f>
        <v>461.97</v>
      </c>
      <c r="T34" s="197">
        <f>'dXdata - Monthly'!Q39/1000</f>
        <v>451.58699999999999</v>
      </c>
      <c r="U34" s="198">
        <f>'dXdata - Monthly'!R39/1000</f>
        <v>468.02300000000002</v>
      </c>
      <c r="V34" s="197">
        <f>'dXdata - Monthly'!S39/1000</f>
        <v>493.00799999999998</v>
      </c>
      <c r="W34" s="197">
        <f>'dXdata - Monthly'!T39/1000</f>
        <v>495.37400000000002</v>
      </c>
      <c r="X34" s="197">
        <f>'dXdata - Monthly'!U39/1000</f>
        <v>478.11599999999999</v>
      </c>
      <c r="Y34" s="197">
        <f>'dXdata - Monthly'!V39/1000</f>
        <v>490.20699999999999</v>
      </c>
      <c r="Z34" s="197">
        <f>'dXdata - Monthly'!W39/1000</f>
        <v>494.03500000000003</v>
      </c>
      <c r="AA34" s="197">
        <f>'dXdata - Monthly'!X39/1000</f>
        <v>479.22199999999998</v>
      </c>
      <c r="AB34" s="197">
        <f>'dXdata - Monthly'!Y39/1000</f>
        <v>483.75200000000001</v>
      </c>
      <c r="AC34" s="197">
        <f>'dXdata - Monthly'!Z39/1000</f>
        <v>466.01600000000002</v>
      </c>
      <c r="AD34" s="197">
        <f>'dXdata - Monthly'!AA39/1000</f>
        <v>468.44400000000002</v>
      </c>
      <c r="AE34" s="197">
        <f>'dXdata - Monthly'!AB39/1000</f>
        <v>443.53300000000002</v>
      </c>
      <c r="AF34" s="197">
        <f>'dXdata - Monthly'!AC39/1000</f>
        <v>449</v>
      </c>
      <c r="AG34" s="198">
        <f>'dXdata - Monthly'!AP39/1000</f>
        <v>451.755</v>
      </c>
      <c r="AH34" s="197">
        <f>'dXdata - Monthly'!AQ39/1000</f>
        <v>446.69</v>
      </c>
      <c r="AI34" s="197">
        <f>'dXdata - Monthly'!AR39/1000</f>
        <v>448.13</v>
      </c>
      <c r="AJ34" s="197">
        <f>'dXdata - Monthly'!AS39/1000</f>
        <v>423.33800000000002</v>
      </c>
      <c r="AK34" s="197">
        <f>'dXdata - Monthly'!AT39/1000</f>
        <v>439.25700000000001</v>
      </c>
      <c r="AL34" s="197">
        <f>'dXdata - Monthly'!AU39/1000</f>
        <v>460.09899999999999</v>
      </c>
      <c r="AM34" s="197">
        <f>'dXdata - Monthly'!AV39/1000</f>
        <v>466.26600000000002</v>
      </c>
      <c r="AN34" s="197">
        <f>'dXdata - Monthly'!AW39/1000</f>
        <v>470.27100000000002</v>
      </c>
      <c r="AO34" s="197">
        <f>'dXdata - Monthly'!AX39/1000</f>
        <v>467.69600000000003</v>
      </c>
      <c r="AP34" s="197">
        <f>'dXdata - Monthly'!AY39/1000</f>
        <v>473.86900000000003</v>
      </c>
      <c r="AQ34" s="197">
        <f>'dXdata - Monthly'!AZ39/1000</f>
        <v>456.4</v>
      </c>
      <c r="AR34" s="197">
        <f>'dXdata - Monthly'!BA39/1000</f>
        <v>446.72199999999998</v>
      </c>
      <c r="AS34" s="198">
        <f>'dXdata - Monthly'!BB39/1000</f>
        <v>472.02</v>
      </c>
      <c r="AT34" s="197">
        <f>'dXdata - Monthly'!BC39/1000</f>
        <v>486.49</v>
      </c>
      <c r="AU34" s="197">
        <f>'dXdata - Monthly'!BD39/1000</f>
        <v>505.459</v>
      </c>
      <c r="AV34" s="197">
        <f>'dXdata - Monthly'!BE39/1000</f>
        <v>508.65899999999999</v>
      </c>
      <c r="AW34" s="197">
        <f>'dXdata - Monthly'!BF39/1000</f>
        <v>510.63099999999997</v>
      </c>
      <c r="AX34" s="197">
        <f>'dXdata - Monthly'!BG39/1000</f>
        <v>494.16300000000001</v>
      </c>
      <c r="AY34" s="197">
        <f>'dXdata - Monthly'!BH39/1000</f>
        <v>488.48399999999998</v>
      </c>
      <c r="AZ34" s="197">
        <f>'dXdata - Monthly'!BI39/1000</f>
        <v>487.09699999999998</v>
      </c>
      <c r="BA34" s="197">
        <f>'dXdata - Monthly'!BJ39/1000</f>
        <v>474.42399999999998</v>
      </c>
      <c r="BB34" s="197">
        <f>'dXdata - Monthly'!BK39/1000</f>
        <v>484.66800000000001</v>
      </c>
      <c r="BC34" s="197">
        <f>'dXdata - Monthly'!BL39/1000</f>
        <v>490.25200000000001</v>
      </c>
      <c r="BD34" s="197">
        <f>'dXdata - Monthly'!BM39/1000</f>
        <v>477.97699999999998</v>
      </c>
      <c r="BE34" s="307">
        <f>'dXdata - Monthly'!BN39/1000</f>
        <v>510.70100000000002</v>
      </c>
    </row>
    <row r="35" spans="1:58" s="69" customFormat="1" ht="16.5" customHeight="1" thickBot="1" x14ac:dyDescent="0.25">
      <c r="A35" s="139"/>
      <c r="B35" s="199" t="s">
        <v>58</v>
      </c>
      <c r="C35" s="200"/>
      <c r="D35" s="201"/>
      <c r="E35" s="325" t="s">
        <v>58</v>
      </c>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7"/>
      <c r="AT35" s="327"/>
      <c r="AU35" s="327"/>
      <c r="AV35" s="327"/>
      <c r="AW35" s="327"/>
      <c r="AX35" s="327"/>
      <c r="AY35" s="327"/>
      <c r="AZ35" s="327"/>
      <c r="BA35" s="327"/>
      <c r="BB35" s="327"/>
      <c r="BC35" s="327"/>
      <c r="BD35" s="327"/>
      <c r="BE35" s="324"/>
    </row>
    <row r="36" spans="1:58" s="94" customFormat="1" ht="16.5" customHeight="1" x14ac:dyDescent="0.2">
      <c r="A36" s="94">
        <v>35</v>
      </c>
      <c r="B36" s="207" t="s">
        <v>59</v>
      </c>
      <c r="C36" s="207" t="s">
        <v>47</v>
      </c>
      <c r="D36" s="208"/>
      <c r="E36" s="96" t="s">
        <v>219</v>
      </c>
      <c r="F36" s="209">
        <f>'dXdata - Annual'!G41</f>
        <v>80.915837000000053</v>
      </c>
      <c r="G36" s="209">
        <f>'dXdata - Annual'!H41</f>
        <v>76.818563000000054</v>
      </c>
      <c r="H36" s="210">
        <f>'dXdata - Annual'!I41</f>
        <v>87.962914000000055</v>
      </c>
      <c r="I36" s="211">
        <f>'dXdata - Monthly'!F41</f>
        <v>6.1140570000000034</v>
      </c>
      <c r="J36" s="211">
        <f>'dXdata - Monthly'!G41</f>
        <v>6.2241220000000039</v>
      </c>
      <c r="K36" s="211">
        <f>'dXdata - Monthly'!H41</f>
        <v>6.3887930000000051</v>
      </c>
      <c r="L36" s="211">
        <f>'dXdata - Monthly'!I41</f>
        <v>6.3847350000000045</v>
      </c>
      <c r="M36" s="211">
        <f>'dXdata - Monthly'!J41</f>
        <v>6.6913500000000043</v>
      </c>
      <c r="N36" s="211">
        <f>'dXdata - Monthly'!K41</f>
        <v>6.5081450000000043</v>
      </c>
      <c r="O36" s="211">
        <f>'dXdata - Monthly'!L41</f>
        <v>6.6539460000000048</v>
      </c>
      <c r="P36" s="211">
        <f>'dXdata - Monthly'!M41</f>
        <v>6.485612000000005</v>
      </c>
      <c r="Q36" s="211">
        <f>'dXdata - Monthly'!N41</f>
        <v>6.6033500000000043</v>
      </c>
      <c r="R36" s="211">
        <f>'dXdata - Monthly'!O41</f>
        <v>6.7423010000000048</v>
      </c>
      <c r="S36" s="211">
        <f>'dXdata - Monthly'!P41</f>
        <v>6.675774000000005</v>
      </c>
      <c r="T36" s="211">
        <f>'dXdata - Monthly'!Q41</f>
        <v>6.6832550000000044</v>
      </c>
      <c r="U36" s="212">
        <f>'dXdata - Monthly'!R41</f>
        <v>6.7460970000000042</v>
      </c>
      <c r="V36" s="211">
        <f>'dXdata - Monthly'!S41</f>
        <v>6.808863000000005</v>
      </c>
      <c r="W36" s="211">
        <f>'dXdata - Monthly'!T41</f>
        <v>6.7131910000000046</v>
      </c>
      <c r="X36" s="211">
        <f>'dXdata - Monthly'!U41</f>
        <v>6.7408340000000049</v>
      </c>
      <c r="Y36" s="211">
        <f>'dXdata - Monthly'!V41</f>
        <v>7.2925080000000051</v>
      </c>
      <c r="Z36" s="211">
        <f>'dXdata - Monthly'!W41</f>
        <v>6.7881840000000047</v>
      </c>
      <c r="AA36" s="211">
        <f>'dXdata - Monthly'!X41</f>
        <v>6.9101080000000046</v>
      </c>
      <c r="AB36" s="211">
        <f>'dXdata - Monthly'!Y41</f>
        <v>6.9525350000000046</v>
      </c>
      <c r="AC36" s="211">
        <f>'dXdata - Monthly'!Z41</f>
        <v>6.7848740000000047</v>
      </c>
      <c r="AD36" s="211">
        <f>'dXdata - Monthly'!AA41</f>
        <v>6.7340190000000044</v>
      </c>
      <c r="AE36" s="211">
        <f>'dXdata - Monthly'!AB41</f>
        <v>6.8073390000000042</v>
      </c>
      <c r="AF36" s="211">
        <f>'dXdata - Monthly'!AC41</f>
        <v>6.8619900000000049</v>
      </c>
      <c r="AG36" s="244">
        <f>'dXdata - Monthly'!AP41</f>
        <v>6.3514160000000048</v>
      </c>
      <c r="AH36" s="245">
        <f>'dXdata - Monthly'!AQ41</f>
        <v>6.6042050000000048</v>
      </c>
      <c r="AI36" s="245">
        <f>'dXdata - Monthly'!AR41</f>
        <v>6.3397240000000048</v>
      </c>
      <c r="AJ36" s="245">
        <f>'dXdata - Monthly'!AS41</f>
        <v>6.3067560000000045</v>
      </c>
      <c r="AK36" s="245">
        <f>'dXdata - Monthly'!AT41</f>
        <v>5.8928630000000037</v>
      </c>
      <c r="AL36" s="245">
        <f>'dXdata - Monthly'!AU41</f>
        <v>6.3342250000000044</v>
      </c>
      <c r="AM36" s="245">
        <f>'dXdata - Monthly'!AV41</f>
        <v>6.5406510000000049</v>
      </c>
      <c r="AN36" s="245">
        <f>'dXdata - Monthly'!AW41</f>
        <v>6.3739720000000046</v>
      </c>
      <c r="AO36" s="245">
        <f>'dXdata - Monthly'!AX41</f>
        <v>6.389028000000005</v>
      </c>
      <c r="AP36" s="245">
        <f>'dXdata - Monthly'!AY41</f>
        <v>6.4672600000000049</v>
      </c>
      <c r="AQ36" s="245">
        <f>'dXdata - Monthly'!AZ41</f>
        <v>6.635876000000005</v>
      </c>
      <c r="AR36" s="245">
        <f>'dXdata - Monthly'!BA41</f>
        <v>6.5825870000000046</v>
      </c>
      <c r="AS36" s="244">
        <f>'dXdata - Monthly'!BB41</f>
        <v>6.8817800000000044</v>
      </c>
      <c r="AT36" s="245">
        <f>'dXdata - Monthly'!BC41</f>
        <v>6.6928600000000049</v>
      </c>
      <c r="AU36" s="245">
        <f>'dXdata - Monthly'!BD41</f>
        <v>7.1714500000000045</v>
      </c>
      <c r="AV36" s="245">
        <f>'dXdata - Monthly'!BE41</f>
        <v>7.5408480000000049</v>
      </c>
      <c r="AW36" s="245">
        <f>'dXdata - Monthly'!BF41</f>
        <v>7.3978020000000049</v>
      </c>
      <c r="AX36" s="245">
        <f>'dXdata - Monthly'!BG41</f>
        <v>7.2257730000000047</v>
      </c>
      <c r="AY36" s="245">
        <f>'dXdata - Monthly'!BH41</f>
        <v>7.1811240000000049</v>
      </c>
      <c r="AZ36" s="245">
        <f>'dXdata - Monthly'!BI41</f>
        <v>7.2691310000000042</v>
      </c>
      <c r="BA36" s="245">
        <f>'dXdata - Monthly'!BJ41</f>
        <v>7.3122240000000049</v>
      </c>
      <c r="BB36" s="245">
        <f>'dXdata - Monthly'!BK41</f>
        <v>7.396634000000005</v>
      </c>
      <c r="BC36" s="245">
        <f>'dXdata - Monthly'!BL41</f>
        <v>8.1813210000000058</v>
      </c>
      <c r="BD36" s="245">
        <f>'dXdata - Monthly'!BM41</f>
        <v>7.7119670000000058</v>
      </c>
      <c r="BE36" s="308" t="e">
        <f>'dXdata - Monthly'!BN41</f>
        <v>#N/A</v>
      </c>
      <c r="BF36" s="93"/>
    </row>
    <row r="37" spans="1:58" s="93" customFormat="1" ht="16.5" customHeight="1" x14ac:dyDescent="0.2">
      <c r="A37" s="93">
        <v>36</v>
      </c>
      <c r="B37" s="152" t="s">
        <v>60</v>
      </c>
      <c r="C37" s="152" t="s">
        <v>47</v>
      </c>
      <c r="D37" s="174"/>
      <c r="E37" s="175" t="s">
        <v>220</v>
      </c>
      <c r="F37" s="164">
        <f>'dXdata - Annual'!G42</f>
        <v>76.087512000000018</v>
      </c>
      <c r="G37" s="164">
        <f>'dXdata - Annual'!H42</f>
        <v>64.738303000000002</v>
      </c>
      <c r="H37" s="165">
        <f>'dXdata - Annual'!I42</f>
        <v>84.651994999999999</v>
      </c>
      <c r="I37" s="188">
        <f>'dXdata - Monthly'!F42</f>
        <v>5.7428359999999996</v>
      </c>
      <c r="J37" s="188">
        <f>'dXdata - Monthly'!G42</f>
        <v>5.8480179999999997</v>
      </c>
      <c r="K37" s="188">
        <f>'dXdata - Monthly'!H42</f>
        <v>5.9994129999999997</v>
      </c>
      <c r="L37" s="188">
        <f>'dXdata - Monthly'!I42</f>
        <v>6.047987</v>
      </c>
      <c r="M37" s="188">
        <f>'dXdata - Monthly'!J42</f>
        <v>6.2090959999999997</v>
      </c>
      <c r="N37" s="188">
        <f>'dXdata - Monthly'!K42</f>
        <v>5.9716139999999998</v>
      </c>
      <c r="O37" s="188">
        <f>'dXdata - Monthly'!L42</f>
        <v>5.8318320000000003</v>
      </c>
      <c r="P37" s="188">
        <f>'dXdata - Monthly'!M42</f>
        <v>5.9483030000000001</v>
      </c>
      <c r="Q37" s="188">
        <f>'dXdata - Monthly'!N42</f>
        <v>5.9251529999999999</v>
      </c>
      <c r="R37" s="188">
        <f>'dXdata - Monthly'!O42</f>
        <v>6.2203369999999998</v>
      </c>
      <c r="S37" s="188">
        <f>'dXdata - Monthly'!P42</f>
        <v>6.3961170000000003</v>
      </c>
      <c r="T37" s="188">
        <f>'dXdata - Monthly'!Q42</f>
        <v>6.4645330000000003</v>
      </c>
      <c r="U37" s="202">
        <f>'dXdata - Monthly'!R42</f>
        <v>6.3918439999999999</v>
      </c>
      <c r="V37" s="188">
        <f>'dXdata - Monthly'!S42</f>
        <v>6.362114</v>
      </c>
      <c r="W37" s="188">
        <f>'dXdata - Monthly'!T42</f>
        <v>6.250426</v>
      </c>
      <c r="X37" s="188">
        <f>'dXdata - Monthly'!U42</f>
        <v>5.7398569999999998</v>
      </c>
      <c r="Y37" s="188">
        <f>'dXdata - Monthly'!V42</f>
        <v>6.2353180000000004</v>
      </c>
      <c r="Z37" s="188">
        <f>'dXdata - Monthly'!W42</f>
        <v>6.5803029999999998</v>
      </c>
      <c r="AA37" s="188">
        <f>'dXdata - Monthly'!X42</f>
        <v>6.681845</v>
      </c>
      <c r="AB37" s="188">
        <f>'dXdata - Monthly'!Y42</f>
        <v>6.6625189999999996</v>
      </c>
      <c r="AC37" s="188">
        <f>'dXdata - Monthly'!Z42</f>
        <v>6.8338729999999996</v>
      </c>
      <c r="AD37" s="188">
        <f>'dXdata - Monthly'!AA42</f>
        <v>6.8564910000000001</v>
      </c>
      <c r="AE37" s="188">
        <f>'dXdata - Monthly'!AB42</f>
        <v>6.546036</v>
      </c>
      <c r="AF37" s="188">
        <f>'dXdata - Monthly'!AC42</f>
        <v>6.1646660000000004</v>
      </c>
      <c r="AG37" s="246">
        <f>'dXdata - Monthly'!AP42</f>
        <v>6.1836900000000004</v>
      </c>
      <c r="AH37" s="247">
        <f>'dXdata - Monthly'!AQ42</f>
        <v>6.2459350000000002</v>
      </c>
      <c r="AI37" s="247">
        <f>'dXdata - Monthly'!AR42</f>
        <v>5.6307039999999997</v>
      </c>
      <c r="AJ37" s="247">
        <f>'dXdata - Monthly'!AS42</f>
        <v>4.5924889999999996</v>
      </c>
      <c r="AK37" s="247">
        <f>'dXdata - Monthly'!AT42</f>
        <v>4.7243830000000004</v>
      </c>
      <c r="AL37" s="247">
        <f>'dXdata - Monthly'!AU42</f>
        <v>4.9603330000000003</v>
      </c>
      <c r="AM37" s="247">
        <f>'dXdata - Monthly'!AV42</f>
        <v>5.087186</v>
      </c>
      <c r="AN37" s="247">
        <f>'dXdata - Monthly'!AW42</f>
        <v>5.1195880000000002</v>
      </c>
      <c r="AO37" s="247">
        <f>'dXdata - Monthly'!AX42</f>
        <v>5.3444690000000001</v>
      </c>
      <c r="AP37" s="247">
        <f>'dXdata - Monthly'!AY42</f>
        <v>5.4026339999999999</v>
      </c>
      <c r="AQ37" s="247">
        <f>'dXdata - Monthly'!AZ42</f>
        <v>5.6017599999999996</v>
      </c>
      <c r="AR37" s="247">
        <f>'dXdata - Monthly'!BA42</f>
        <v>5.8451320000000004</v>
      </c>
      <c r="AS37" s="246">
        <f>'dXdata - Monthly'!BB42</f>
        <v>6.0984660000000002</v>
      </c>
      <c r="AT37" s="247">
        <f>'dXdata - Monthly'!BC42</f>
        <v>6.295655</v>
      </c>
      <c r="AU37" s="247">
        <f>'dXdata - Monthly'!BD42</f>
        <v>6.6749879999999999</v>
      </c>
      <c r="AV37" s="247">
        <f>'dXdata - Monthly'!BE42</f>
        <v>7.0880369999999999</v>
      </c>
      <c r="AW37" s="247">
        <f>'dXdata - Monthly'!BF42</f>
        <v>7.3369520000000001</v>
      </c>
      <c r="AX37" s="247">
        <f>'dXdata - Monthly'!BG42</f>
        <v>7.2343869999999999</v>
      </c>
      <c r="AY37" s="247">
        <f>'dXdata - Monthly'!BH42</f>
        <v>7.2225099999999998</v>
      </c>
      <c r="AZ37" s="247">
        <f>'dXdata - Monthly'!BI42</f>
        <v>7.1856410000000004</v>
      </c>
      <c r="BA37" s="247">
        <f>'dXdata - Monthly'!BJ42</f>
        <v>6.9920640000000001</v>
      </c>
      <c r="BB37" s="247">
        <f>'dXdata - Monthly'!BK42</f>
        <v>7.2738820000000004</v>
      </c>
      <c r="BC37" s="247">
        <f>'dXdata - Monthly'!BL42</f>
        <v>7.5568239999999998</v>
      </c>
      <c r="BD37" s="247">
        <f>'dXdata - Monthly'!BM42</f>
        <v>7.6925889999999999</v>
      </c>
      <c r="BE37" s="309" t="e">
        <f>'dXdata - Monthly'!BN42</f>
        <v>#N/A</v>
      </c>
    </row>
    <row r="38" spans="1:58" s="94" customFormat="1" ht="16.5" customHeight="1" x14ac:dyDescent="0.2">
      <c r="A38" s="94">
        <v>39</v>
      </c>
      <c r="B38" s="92" t="s">
        <v>61</v>
      </c>
      <c r="C38" s="92" t="s">
        <v>50</v>
      </c>
      <c r="D38" s="95"/>
      <c r="E38" s="96" t="s">
        <v>221</v>
      </c>
      <c r="F38" s="120">
        <f>'dXdata - Annual'!G45</f>
        <v>155</v>
      </c>
      <c r="G38" s="120">
        <f>'dXdata - Annual'!H45</f>
        <v>122</v>
      </c>
      <c r="H38" s="133">
        <f>'dXdata - Annual'!I45</f>
        <v>88</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2">
        <f>'dXdata - Monthly'!AP45</f>
        <v>16</v>
      </c>
      <c r="AH38" s="243">
        <f>'dXdata - Monthly'!AQ45</f>
        <v>13</v>
      </c>
      <c r="AI38" s="243">
        <f>'dXdata - Monthly'!AR45</f>
        <v>13</v>
      </c>
      <c r="AJ38" s="243">
        <f>'dXdata - Monthly'!AS45</f>
        <v>6</v>
      </c>
      <c r="AK38" s="243">
        <f>'dXdata - Monthly'!AT45</f>
        <v>6</v>
      </c>
      <c r="AL38" s="243">
        <f>'dXdata - Monthly'!AU45</f>
        <v>10</v>
      </c>
      <c r="AM38" s="243">
        <f>'dXdata - Monthly'!AV45</f>
        <v>10</v>
      </c>
      <c r="AN38" s="243">
        <f>'dXdata - Monthly'!AW45</f>
        <v>6</v>
      </c>
      <c r="AO38" s="243">
        <f>'dXdata - Monthly'!AX45</f>
        <v>12</v>
      </c>
      <c r="AP38" s="243">
        <f>'dXdata - Monthly'!AY45</f>
        <v>11</v>
      </c>
      <c r="AQ38" s="243">
        <f>'dXdata - Monthly'!AZ45</f>
        <v>15</v>
      </c>
      <c r="AR38" s="243">
        <f>'dXdata - Monthly'!BA45</f>
        <v>4</v>
      </c>
      <c r="AS38" s="242">
        <f>'dXdata - Monthly'!BB45</f>
        <v>4</v>
      </c>
      <c r="AT38" s="243">
        <f>'dXdata - Monthly'!BC45</f>
        <v>4</v>
      </c>
      <c r="AU38" s="243">
        <f>'dXdata - Monthly'!BD45</f>
        <v>12</v>
      </c>
      <c r="AV38" s="243">
        <f>'dXdata - Monthly'!BE45</f>
        <v>9</v>
      </c>
      <c r="AW38" s="243">
        <f>'dXdata - Monthly'!BF45</f>
        <v>14</v>
      </c>
      <c r="AX38" s="243">
        <f>'dXdata - Monthly'!BG45</f>
        <v>5</v>
      </c>
      <c r="AY38" s="243">
        <f>'dXdata - Monthly'!BH45</f>
        <v>5</v>
      </c>
      <c r="AZ38" s="243">
        <f>'dXdata - Monthly'!BI45</f>
        <v>11</v>
      </c>
      <c r="BA38" s="243">
        <f>'dXdata - Monthly'!BJ45</f>
        <v>5</v>
      </c>
      <c r="BB38" s="243">
        <f>'dXdata - Monthly'!BK45</f>
        <v>8</v>
      </c>
      <c r="BC38" s="243">
        <f>'dXdata - Monthly'!BL45</f>
        <v>4</v>
      </c>
      <c r="BD38" s="243">
        <f>'dXdata - Monthly'!BM45</f>
        <v>7</v>
      </c>
      <c r="BE38" s="310" t="e">
        <f>'dXdata - Monthly'!BN45</f>
        <v>#N/A</v>
      </c>
      <c r="BF38" s="93"/>
    </row>
    <row r="39" spans="1:58" s="93" customFormat="1" ht="16.5" customHeight="1" thickBot="1" x14ac:dyDescent="0.25">
      <c r="A39" s="93">
        <v>41</v>
      </c>
      <c r="B39" s="203" t="s">
        <v>62</v>
      </c>
      <c r="C39" s="203" t="s">
        <v>54</v>
      </c>
      <c r="D39" s="204"/>
      <c r="E39" s="204" t="s">
        <v>222</v>
      </c>
      <c r="F39" s="195">
        <f>'dXdata - Annual'!G46</f>
        <v>5168.2210189999996</v>
      </c>
      <c r="G39" s="195">
        <f>'dXdata - Annual'!H46</f>
        <v>3430.2398539999999</v>
      </c>
      <c r="H39" s="196">
        <f>'dXdata - Annual'!I46</f>
        <v>5803.3934959999997</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48">
        <f>'dXdata - Monthly'!AP46</f>
        <v>209.46765199999999</v>
      </c>
      <c r="AH39" s="249">
        <f>'dXdata - Monthly'!AQ46</f>
        <v>335.297146</v>
      </c>
      <c r="AI39" s="249">
        <f>'dXdata - Monthly'!AR46</f>
        <v>210.98371</v>
      </c>
      <c r="AJ39" s="249">
        <f>'dXdata - Monthly'!AS46</f>
        <v>301.05192399999999</v>
      </c>
      <c r="AK39" s="249">
        <f>'dXdata - Monthly'!AT46</f>
        <v>233.60837000000001</v>
      </c>
      <c r="AL39" s="249">
        <f>'dXdata - Monthly'!AU46</f>
        <v>274.85137600000002</v>
      </c>
      <c r="AM39" s="249">
        <f>'dXdata - Monthly'!AV46</f>
        <v>325.37751600000001</v>
      </c>
      <c r="AN39" s="249">
        <f>'dXdata - Monthly'!AW46</f>
        <v>332.145691</v>
      </c>
      <c r="AO39" s="249">
        <f>'dXdata - Monthly'!AX46</f>
        <v>321.51129500000002</v>
      </c>
      <c r="AP39" s="249">
        <f>'dXdata - Monthly'!AY46</f>
        <v>326.69908600000002</v>
      </c>
      <c r="AQ39" s="249">
        <f>'dXdata - Monthly'!AZ46</f>
        <v>285.20398</v>
      </c>
      <c r="AR39" s="249">
        <f>'dXdata - Monthly'!BA46</f>
        <v>274.04210799999998</v>
      </c>
      <c r="AS39" s="248">
        <f>'dXdata - Monthly'!BB46</f>
        <v>305.45509299999998</v>
      </c>
      <c r="AT39" s="249">
        <f>'dXdata - Monthly'!BC46</f>
        <v>717.94120999999996</v>
      </c>
      <c r="AU39" s="249">
        <f>'dXdata - Monthly'!BD46</f>
        <v>426.62868099999997</v>
      </c>
      <c r="AV39" s="249">
        <f>'dXdata - Monthly'!BE46</f>
        <v>412.66278199999999</v>
      </c>
      <c r="AW39" s="249">
        <f>'dXdata - Monthly'!BF46</f>
        <v>474.43736799999999</v>
      </c>
      <c r="AX39" s="249">
        <f>'dXdata - Monthly'!BG46</f>
        <v>1066.6772880000001</v>
      </c>
      <c r="AY39" s="249">
        <f>'dXdata - Monthly'!BH46</f>
        <v>458.60071900000003</v>
      </c>
      <c r="AZ39" s="249">
        <f>'dXdata - Monthly'!BI46</f>
        <v>385.98821700000002</v>
      </c>
      <c r="BA39" s="249">
        <f>'dXdata - Monthly'!BJ46</f>
        <v>365.56915199999997</v>
      </c>
      <c r="BB39" s="249">
        <f>'dXdata - Monthly'!BK46</f>
        <v>377.22527400000001</v>
      </c>
      <c r="BC39" s="249">
        <f>'dXdata - Monthly'!BL46</f>
        <v>426.42756200000002</v>
      </c>
      <c r="BD39" s="249">
        <f>'dXdata - Monthly'!BM46</f>
        <v>385.78014999999999</v>
      </c>
      <c r="BE39" s="311">
        <f>'dXdata - Monthly'!BN46</f>
        <v>375.55714599999999</v>
      </c>
    </row>
    <row r="40" spans="1:58" ht="21" customHeight="1" x14ac:dyDescent="0.2">
      <c r="E40" s="313" t="s">
        <v>257</v>
      </c>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4"/>
      <c r="AT40" s="314"/>
      <c r="AU40" s="259"/>
      <c r="AV40" s="272"/>
      <c r="AW40" s="274"/>
      <c r="AX40" s="276"/>
      <c r="AY40" s="278"/>
      <c r="AZ40" s="282"/>
      <c r="BA40" s="280"/>
      <c r="BB40" s="285"/>
      <c r="BC40" s="270"/>
      <c r="BD40" s="287"/>
      <c r="BE40" s="258"/>
    </row>
    <row r="41" spans="1:58" ht="11.25" x14ac:dyDescent="0.2">
      <c r="E41" s="12" t="s">
        <v>233</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row>
    <row r="42" spans="1:58" ht="11.25" x14ac:dyDescent="0.2">
      <c r="E42" s="12" t="s">
        <v>225</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row>
    <row r="43" spans="1:58"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row>
    <row r="44" spans="1:58" ht="11.25" x14ac:dyDescent="0.2">
      <c r="E44" s="12" t="s">
        <v>227</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row>
    <row r="45" spans="1:58" ht="11.25" x14ac:dyDescent="0.2">
      <c r="E45" s="12" t="s">
        <v>229</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row>
    <row r="46" spans="1:58" ht="23.25" customHeight="1" x14ac:dyDescent="0.2">
      <c r="E46" s="315" t="s">
        <v>234</v>
      </c>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260"/>
      <c r="AV46" s="273"/>
      <c r="AW46" s="275"/>
      <c r="AX46" s="277"/>
      <c r="AY46" s="279"/>
      <c r="AZ46" s="283"/>
      <c r="BA46" s="281"/>
      <c r="BB46" s="286"/>
      <c r="BC46" s="271"/>
      <c r="BD46" s="288"/>
      <c r="BE46" s="257"/>
    </row>
    <row r="47" spans="1:58" ht="10.5" customHeight="1" x14ac:dyDescent="0.2">
      <c r="E47" s="312" t="s">
        <v>243</v>
      </c>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254"/>
      <c r="AO47" s="254"/>
      <c r="AP47" s="254"/>
      <c r="AQ47" s="254"/>
      <c r="AR47" s="254"/>
      <c r="AS47" s="254"/>
      <c r="AT47" s="254"/>
      <c r="AU47" s="260"/>
      <c r="AV47" s="273"/>
      <c r="AW47" s="275"/>
      <c r="AX47" s="277"/>
      <c r="AY47" s="279"/>
      <c r="AZ47" s="283"/>
      <c r="BA47" s="281"/>
      <c r="BB47" s="286"/>
      <c r="BC47" s="271"/>
      <c r="BD47" s="288"/>
      <c r="BE47" s="257"/>
    </row>
    <row r="48" spans="1:58" ht="12.75" customHeight="1" x14ac:dyDescent="0.2">
      <c r="E48" s="312" t="s">
        <v>258</v>
      </c>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263"/>
      <c r="AK48" s="263"/>
      <c r="AL48" s="263"/>
      <c r="AM48" s="263"/>
      <c r="AN48" s="264"/>
      <c r="AO48" s="264"/>
      <c r="AP48" s="264"/>
      <c r="AQ48" s="264"/>
      <c r="AR48" s="264"/>
      <c r="AS48" s="264"/>
      <c r="AT48" s="264"/>
      <c r="AU48" s="264"/>
      <c r="AV48" s="273"/>
      <c r="AW48" s="275"/>
      <c r="AX48" s="277"/>
      <c r="AY48" s="279"/>
      <c r="AZ48" s="283"/>
      <c r="BA48" s="281"/>
      <c r="BB48" s="286"/>
      <c r="BC48" s="271"/>
      <c r="BD48" s="288"/>
      <c r="BE48" s="264"/>
    </row>
    <row r="49" spans="1:58" ht="11.25" x14ac:dyDescent="0.2">
      <c r="E49" s="12" t="s">
        <v>252</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row>
    <row r="50" spans="1:58"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2"/>
    </row>
    <row r="51" spans="1:58"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2"/>
    </row>
    <row r="52" spans="1:58"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2"/>
    </row>
    <row r="53" spans="1:58"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2"/>
    </row>
    <row r="54" spans="1:58"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2"/>
    </row>
    <row r="55" spans="1:58" s="5" customFormat="1" ht="11.25" hidden="1" x14ac:dyDescent="0.2">
      <c r="A55" s="13"/>
      <c r="B55" s="14"/>
      <c r="C55" s="15"/>
      <c r="D55" s="15"/>
      <c r="E55" s="1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2"/>
    </row>
    <row r="56" spans="1:58" s="5" customFormat="1" ht="11.25" hidden="1" x14ac:dyDescent="0.2">
      <c r="A56" s="13"/>
      <c r="B56" s="14"/>
      <c r="C56" s="15"/>
      <c r="D56" s="15"/>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2"/>
    </row>
    <row r="57" spans="1:58"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2"/>
    </row>
    <row r="58" spans="1:58"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2"/>
    </row>
    <row r="59" spans="1:58"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2"/>
    </row>
    <row r="60" spans="1:58"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2"/>
    </row>
    <row r="61" spans="1:58"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2"/>
    </row>
    <row r="62" spans="1:58"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2"/>
    </row>
    <row r="63" spans="1:58"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2"/>
    </row>
    <row r="64" spans="1:58"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2"/>
    </row>
    <row r="65" spans="1:58"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2"/>
    </row>
    <row r="66" spans="1:58"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2"/>
    </row>
    <row r="67" spans="1:58"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2"/>
    </row>
    <row r="68" spans="1:58"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2"/>
    </row>
    <row r="69" spans="1:58"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2"/>
    </row>
    <row r="70" spans="1:58"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2"/>
    </row>
    <row r="71" spans="1:58"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2"/>
    </row>
    <row r="72" spans="1:58"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2"/>
    </row>
    <row r="73" spans="1:58"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2"/>
    </row>
    <row r="74" spans="1:58"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2"/>
    </row>
    <row r="75" spans="1:58"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2"/>
    </row>
    <row r="76" spans="1:58"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2"/>
    </row>
    <row r="77" spans="1:58"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2"/>
    </row>
    <row r="78" spans="1:58"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2"/>
    </row>
    <row r="79" spans="1:58"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2"/>
    </row>
    <row r="80" spans="1:58"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2"/>
    </row>
    <row r="81" spans="1:58"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2"/>
    </row>
    <row r="82" spans="1:58"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2"/>
    </row>
    <row r="83" spans="1:58"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2"/>
    </row>
    <row r="84" spans="1:58"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2"/>
    </row>
    <row r="85" spans="1:58"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2"/>
    </row>
    <row r="86" spans="1:58"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2"/>
    </row>
    <row r="87" spans="1:58"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2"/>
    </row>
    <row r="88" spans="1:58"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2"/>
    </row>
    <row r="89" spans="1:58"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2"/>
    </row>
    <row r="90" spans="1:58"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2"/>
    </row>
    <row r="91" spans="1:58"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2"/>
    </row>
    <row r="92" spans="1:58"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2"/>
    </row>
    <row r="93" spans="1:58"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2"/>
    </row>
    <row r="94" spans="1:58"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2"/>
    </row>
    <row r="95" spans="1:58"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2"/>
    </row>
    <row r="96" spans="1:58"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2"/>
    </row>
    <row r="97" spans="1:58"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2"/>
    </row>
    <row r="98" spans="1:58"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2"/>
    </row>
    <row r="99" spans="1:58"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2"/>
    </row>
    <row r="100" spans="1:58"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2"/>
    </row>
    <row r="101" spans="1:58"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2"/>
    </row>
    <row r="102" spans="1:58"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2"/>
    </row>
    <row r="103" spans="1:58"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36"/>
      <c r="BF103" s="12"/>
    </row>
    <row r="104" spans="1:58"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2"/>
    </row>
    <row r="105" spans="1:58"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2"/>
    </row>
    <row r="106" spans="1:58"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2"/>
    </row>
    <row r="107" spans="1:58"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2"/>
    </row>
    <row r="108" spans="1:58"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36"/>
      <c r="BE108" s="136"/>
      <c r="BF108" s="12"/>
    </row>
    <row r="109" spans="1:58"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2"/>
    </row>
    <row r="110" spans="1:58"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2"/>
    </row>
    <row r="111" spans="1:58"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36"/>
      <c r="BF111" s="12"/>
    </row>
    <row r="112" spans="1:58"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2"/>
    </row>
    <row r="113" spans="1:58"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2"/>
    </row>
    <row r="114" spans="1:58"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2"/>
    </row>
    <row r="115" spans="1:58"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2"/>
    </row>
    <row r="116" spans="1:58"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2"/>
    </row>
    <row r="117" spans="1:58"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2"/>
    </row>
    <row r="118" spans="1:58"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2"/>
    </row>
    <row r="119" spans="1:58"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36"/>
      <c r="BE119" s="136"/>
      <c r="BF119" s="12"/>
    </row>
    <row r="120" spans="1:58"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36"/>
      <c r="BE120" s="136"/>
      <c r="BF120" s="12"/>
    </row>
    <row r="121" spans="1:58"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2"/>
    </row>
    <row r="122" spans="1:58"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2"/>
    </row>
    <row r="123" spans="1:58"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36"/>
      <c r="BC123" s="136"/>
      <c r="BD123" s="136"/>
      <c r="BE123" s="136"/>
      <c r="BF123" s="12"/>
    </row>
    <row r="124" spans="1:58"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2"/>
    </row>
    <row r="125" spans="1:58"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2"/>
    </row>
    <row r="126" spans="1:58"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2"/>
    </row>
    <row r="127" spans="1:58"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36"/>
      <c r="BF127" s="12"/>
    </row>
    <row r="128" spans="1:58"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2"/>
    </row>
    <row r="129" spans="1:58"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2"/>
    </row>
    <row r="130" spans="1:58"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36"/>
      <c r="BE130" s="136"/>
      <c r="BF130" s="12"/>
    </row>
    <row r="131" spans="1:58"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2"/>
    </row>
    <row r="132" spans="1:58"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2"/>
    </row>
    <row r="133" spans="1:58"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2"/>
    </row>
    <row r="134" spans="1:58"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2"/>
    </row>
    <row r="135" spans="1:58"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36"/>
      <c r="BD135" s="136"/>
      <c r="BE135" s="136"/>
      <c r="BF135" s="12"/>
    </row>
    <row r="136" spans="1:58"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2"/>
    </row>
    <row r="137" spans="1:58"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2"/>
    </row>
    <row r="138" spans="1:58"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36"/>
      <c r="BF138" s="12"/>
    </row>
    <row r="139" spans="1:58"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2"/>
    </row>
    <row r="140" spans="1:58"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36"/>
      <c r="BF140" s="12"/>
    </row>
    <row r="141" spans="1:58"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2"/>
    </row>
    <row r="142" spans="1:58"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2"/>
    </row>
    <row r="143" spans="1:58"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2"/>
    </row>
    <row r="144" spans="1:58"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2"/>
    </row>
    <row r="145" spans="1:58"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36"/>
      <c r="BF145" s="12"/>
    </row>
    <row r="146" spans="1:58"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2"/>
    </row>
    <row r="147" spans="1:58"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2"/>
    </row>
    <row r="148" spans="1:58"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36"/>
      <c r="BE148" s="136"/>
      <c r="BF148" s="12"/>
    </row>
    <row r="149" spans="1:58"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2"/>
    </row>
    <row r="150" spans="1:58"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2"/>
    </row>
    <row r="151" spans="1:58"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2"/>
    </row>
    <row r="152" spans="1:58"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2"/>
    </row>
    <row r="153" spans="1:58"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2"/>
    </row>
    <row r="154" spans="1:58"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2"/>
    </row>
    <row r="155" spans="1:58"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36"/>
      <c r="BC155" s="136"/>
      <c r="BD155" s="136"/>
      <c r="BE155" s="136"/>
      <c r="BF155" s="12"/>
    </row>
    <row r="156" spans="1:58"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36"/>
      <c r="BF156" s="12"/>
    </row>
    <row r="157" spans="1:58"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2"/>
    </row>
    <row r="158" spans="1:58"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2"/>
    </row>
    <row r="159" spans="1:58"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F159" s="12"/>
    </row>
    <row r="160" spans="1:58"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36"/>
      <c r="BB160" s="136"/>
      <c r="BC160" s="136"/>
      <c r="BD160" s="136"/>
      <c r="BE160" s="136"/>
      <c r="BF160" s="12"/>
    </row>
    <row r="161" spans="1:58"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2"/>
    </row>
    <row r="162" spans="1:58"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2"/>
    </row>
    <row r="163" spans="1:58"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2"/>
    </row>
    <row r="164" spans="1:58"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2"/>
    </row>
    <row r="165" spans="1:58"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36"/>
      <c r="BE165" s="136"/>
      <c r="BF165" s="12"/>
    </row>
    <row r="166" spans="1:58"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2"/>
    </row>
    <row r="167" spans="1:58"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36"/>
      <c r="BE167" s="136"/>
      <c r="BF167" s="12"/>
    </row>
    <row r="168" spans="1:58"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2"/>
    </row>
    <row r="169" spans="1:58"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2"/>
    </row>
    <row r="170" spans="1:58"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36"/>
      <c r="BF170" s="12"/>
    </row>
    <row r="171" spans="1:58"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c r="BE171" s="136"/>
      <c r="BF171" s="12"/>
    </row>
    <row r="172" spans="1:58"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2"/>
    </row>
    <row r="173" spans="1:58"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2"/>
    </row>
    <row r="174" spans="1:58"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36"/>
      <c r="BE174" s="136"/>
      <c r="BF174" s="12"/>
    </row>
    <row r="175" spans="1:58"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36"/>
      <c r="BB175" s="136"/>
      <c r="BC175" s="136"/>
      <c r="BD175" s="136"/>
      <c r="BE175" s="136"/>
      <c r="BF175" s="12"/>
    </row>
    <row r="176" spans="1:58"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c r="BA176" s="136"/>
      <c r="BB176" s="136"/>
      <c r="BC176" s="136"/>
      <c r="BD176" s="136"/>
      <c r="BE176" s="136"/>
      <c r="BF176" s="12"/>
    </row>
    <row r="177" spans="1:58"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2"/>
    </row>
    <row r="178" spans="1:58"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36"/>
      <c r="BF178" s="12"/>
    </row>
    <row r="179" spans="1:58"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2"/>
    </row>
    <row r="180" spans="1:58"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2"/>
    </row>
    <row r="181" spans="1:58"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36"/>
      <c r="BC181" s="136"/>
      <c r="BD181" s="136"/>
      <c r="BE181" s="136"/>
      <c r="BF181" s="12"/>
    </row>
    <row r="182" spans="1:58"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36"/>
      <c r="BF182" s="12"/>
    </row>
    <row r="183" spans="1:58"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36"/>
      <c r="BE183" s="136"/>
      <c r="BF183" s="12"/>
    </row>
    <row r="184" spans="1:58"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36"/>
      <c r="BF184" s="12"/>
    </row>
    <row r="185" spans="1:58"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36"/>
      <c r="BC185" s="136"/>
      <c r="BD185" s="136"/>
      <c r="BE185" s="136"/>
      <c r="BF185" s="12"/>
    </row>
    <row r="186" spans="1:58"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c r="BA186" s="136"/>
      <c r="BB186" s="136"/>
      <c r="BC186" s="136"/>
      <c r="BD186" s="136"/>
      <c r="BE186" s="136"/>
      <c r="BF186" s="12"/>
    </row>
    <row r="187" spans="1:58"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36"/>
      <c r="BC187" s="136"/>
      <c r="BD187" s="136"/>
      <c r="BE187" s="136"/>
      <c r="BF187" s="12"/>
    </row>
    <row r="188" spans="1:58"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36"/>
      <c r="BB188" s="136"/>
      <c r="BC188" s="136"/>
      <c r="BD188" s="136"/>
      <c r="BE188" s="136"/>
      <c r="BF188" s="12"/>
    </row>
    <row r="189" spans="1:58"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36"/>
      <c r="BF189" s="12"/>
    </row>
    <row r="190" spans="1:58"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c r="BA190" s="136"/>
      <c r="BB190" s="136"/>
      <c r="BC190" s="136"/>
      <c r="BD190" s="136"/>
      <c r="BE190" s="136"/>
      <c r="BF190" s="12"/>
    </row>
    <row r="191" spans="1:58"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c r="BA191" s="136"/>
      <c r="BB191" s="136"/>
      <c r="BC191" s="136"/>
      <c r="BD191" s="136"/>
      <c r="BE191" s="136"/>
      <c r="BF191" s="12"/>
    </row>
    <row r="192" spans="1:58"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6"/>
      <c r="BC192" s="136"/>
      <c r="BD192" s="136"/>
      <c r="BE192" s="136"/>
      <c r="BF192" s="12"/>
    </row>
    <row r="193" spans="1:58"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36"/>
      <c r="BE193" s="136"/>
      <c r="BF193" s="12"/>
    </row>
    <row r="194" spans="1:58"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36"/>
      <c r="BB194" s="136"/>
      <c r="BC194" s="136"/>
      <c r="BD194" s="136"/>
      <c r="BE194" s="136"/>
      <c r="BF194" s="12"/>
    </row>
    <row r="195" spans="1:58"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c r="BA195" s="136"/>
      <c r="BB195" s="136"/>
      <c r="BC195" s="136"/>
      <c r="BD195" s="136"/>
      <c r="BE195" s="136"/>
      <c r="BF195" s="12"/>
    </row>
    <row r="196" spans="1:58"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36"/>
      <c r="BB196" s="136"/>
      <c r="BC196" s="136"/>
      <c r="BD196" s="136"/>
      <c r="BE196" s="136"/>
      <c r="BF196" s="12"/>
    </row>
    <row r="197" spans="1:58"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36"/>
      <c r="BC197" s="136"/>
      <c r="BD197" s="136"/>
      <c r="BE197" s="136"/>
      <c r="BF197" s="12"/>
    </row>
    <row r="198" spans="1:58"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c r="BA198" s="136"/>
      <c r="BB198" s="136"/>
      <c r="BC198" s="136"/>
      <c r="BD198" s="136"/>
      <c r="BE198" s="136"/>
      <c r="BF198" s="12"/>
    </row>
    <row r="199" spans="1:58"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36"/>
      <c r="BA199" s="136"/>
      <c r="BB199" s="136"/>
      <c r="BC199" s="136"/>
      <c r="BD199" s="136"/>
      <c r="BE199" s="136"/>
      <c r="BF199" s="12"/>
    </row>
    <row r="200" spans="1:58"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c r="BA200" s="136"/>
      <c r="BB200" s="136"/>
      <c r="BC200" s="136"/>
      <c r="BD200" s="136"/>
      <c r="BE200" s="136"/>
      <c r="BF200" s="12"/>
    </row>
    <row r="201" spans="1:58"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36"/>
      <c r="AZ201" s="136"/>
      <c r="BA201" s="136"/>
      <c r="BB201" s="136"/>
      <c r="BC201" s="136"/>
      <c r="BD201" s="136"/>
      <c r="BE201" s="136"/>
      <c r="BF201" s="12"/>
    </row>
    <row r="202" spans="1:58"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c r="BA202" s="136"/>
      <c r="BB202" s="136"/>
      <c r="BC202" s="136"/>
      <c r="BD202" s="136"/>
      <c r="BE202" s="136"/>
      <c r="BF202" s="12"/>
    </row>
    <row r="203" spans="1:58"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c r="BA203" s="136"/>
      <c r="BB203" s="136"/>
      <c r="BC203" s="136"/>
      <c r="BD203" s="136"/>
      <c r="BE203" s="136"/>
      <c r="BF203" s="12"/>
    </row>
    <row r="204" spans="1:58"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36"/>
      <c r="BB204" s="136"/>
      <c r="BC204" s="136"/>
      <c r="BD204" s="136"/>
      <c r="BE204" s="136"/>
      <c r="BF204" s="12"/>
    </row>
    <row r="205" spans="1:58"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36"/>
      <c r="BB205" s="136"/>
      <c r="BC205" s="136"/>
      <c r="BD205" s="136"/>
      <c r="BE205" s="136"/>
      <c r="BF205" s="12"/>
    </row>
    <row r="206" spans="1:58"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36"/>
      <c r="AZ206" s="136"/>
      <c r="BA206" s="136"/>
      <c r="BB206" s="136"/>
      <c r="BC206" s="136"/>
      <c r="BD206" s="136"/>
      <c r="BE206" s="136"/>
      <c r="BF206" s="12"/>
    </row>
    <row r="207" spans="1:58"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36"/>
      <c r="BB207" s="136"/>
      <c r="BC207" s="136"/>
      <c r="BD207" s="136"/>
      <c r="BE207" s="136"/>
      <c r="BF207" s="12"/>
    </row>
    <row r="208" spans="1:58"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36"/>
      <c r="BB208" s="136"/>
      <c r="BC208" s="136"/>
      <c r="BD208" s="136"/>
      <c r="BE208" s="136"/>
      <c r="BF208" s="12"/>
    </row>
    <row r="209" spans="1:58"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36"/>
      <c r="BB209" s="136"/>
      <c r="BC209" s="136"/>
      <c r="BD209" s="136"/>
      <c r="BE209" s="136"/>
      <c r="BF209" s="12"/>
    </row>
    <row r="210" spans="1:58"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36"/>
      <c r="BF210" s="12"/>
    </row>
    <row r="211" spans="1:58"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36"/>
      <c r="BF211" s="12"/>
    </row>
    <row r="212" spans="1:58"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2"/>
    </row>
    <row r="213" spans="1:58"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36"/>
      <c r="BE213" s="136"/>
      <c r="BF213" s="12"/>
    </row>
    <row r="214" spans="1:58"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36"/>
      <c r="BF214" s="12"/>
    </row>
    <row r="215" spans="1:58"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36"/>
      <c r="BE215" s="136"/>
      <c r="BF215" s="12"/>
    </row>
    <row r="216" spans="1:58"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36"/>
      <c r="BF216" s="12"/>
    </row>
    <row r="217" spans="1:58"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36"/>
      <c r="BC217" s="136"/>
      <c r="BD217" s="136"/>
      <c r="BE217" s="136"/>
      <c r="BF217" s="12"/>
    </row>
    <row r="218" spans="1:58"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36"/>
      <c r="BF218" s="12"/>
    </row>
    <row r="219" spans="1:58"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36"/>
      <c r="BF219" s="12"/>
    </row>
    <row r="220" spans="1:58"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36"/>
      <c r="BB220" s="136"/>
      <c r="BC220" s="136"/>
      <c r="BD220" s="136"/>
      <c r="BE220" s="136"/>
      <c r="BF220" s="12"/>
    </row>
    <row r="221" spans="1:58"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36"/>
      <c r="BE221" s="136"/>
      <c r="BF221" s="12"/>
    </row>
    <row r="222" spans="1:58"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2"/>
    </row>
    <row r="223" spans="1:58"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36"/>
      <c r="BC223" s="136"/>
      <c r="BD223" s="136"/>
      <c r="BE223" s="136"/>
      <c r="BF223" s="12"/>
    </row>
    <row r="224" spans="1:58"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2"/>
    </row>
    <row r="225" spans="1:58"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36"/>
      <c r="BF225" s="12"/>
    </row>
    <row r="226" spans="1:58"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2"/>
    </row>
    <row r="227" spans="1:58"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c r="BA227" s="136"/>
      <c r="BB227" s="136"/>
      <c r="BC227" s="136"/>
      <c r="BD227" s="136"/>
      <c r="BE227" s="136"/>
      <c r="BF227" s="12"/>
    </row>
    <row r="228" spans="1:58"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c r="BA228" s="136"/>
      <c r="BB228" s="136"/>
      <c r="BC228" s="136"/>
      <c r="BD228" s="136"/>
      <c r="BE228" s="136"/>
      <c r="BF228" s="12"/>
    </row>
    <row r="229" spans="1:58"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c r="BA229" s="136"/>
      <c r="BB229" s="136"/>
      <c r="BC229" s="136"/>
      <c r="BD229" s="136"/>
      <c r="BE229" s="136"/>
      <c r="BF229" s="12"/>
    </row>
    <row r="230" spans="1:58"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2"/>
    </row>
    <row r="231" spans="1:58"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c r="BA231" s="136"/>
      <c r="BB231" s="136"/>
      <c r="BC231" s="136"/>
      <c r="BD231" s="136"/>
      <c r="BE231" s="136"/>
      <c r="BF231" s="12"/>
    </row>
    <row r="232" spans="1:58"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36"/>
      <c r="BF232" s="12"/>
    </row>
    <row r="233" spans="1:58"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36"/>
      <c r="BE233" s="136"/>
      <c r="BF233" s="12"/>
    </row>
    <row r="234" spans="1:58"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36"/>
      <c r="BE234" s="136"/>
      <c r="BF234" s="12"/>
    </row>
    <row r="235" spans="1:58"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36"/>
      <c r="BC235" s="136"/>
      <c r="BD235" s="136"/>
      <c r="BE235" s="136"/>
      <c r="BF235" s="12"/>
    </row>
    <row r="236" spans="1:58"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6"/>
      <c r="BC236" s="136"/>
      <c r="BD236" s="136"/>
      <c r="BE236" s="136"/>
      <c r="BF236" s="12"/>
    </row>
    <row r="237" spans="1:58"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36"/>
      <c r="BF237" s="12"/>
    </row>
    <row r="238" spans="1:58"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36"/>
      <c r="BF238" s="12"/>
    </row>
    <row r="239" spans="1:58"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36"/>
      <c r="BC239" s="136"/>
      <c r="BD239" s="136"/>
      <c r="BE239" s="136"/>
      <c r="BF239" s="12"/>
    </row>
    <row r="240" spans="1:58"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36"/>
      <c r="BE240" s="136"/>
      <c r="BF240" s="12"/>
    </row>
    <row r="241" spans="1:58"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2"/>
    </row>
    <row r="242" spans="1:58"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2"/>
    </row>
    <row r="243" spans="1:58"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c r="BE243" s="136"/>
      <c r="BF243" s="12"/>
    </row>
    <row r="244" spans="1:58"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36"/>
      <c r="BF244" s="12"/>
    </row>
    <row r="245" spans="1:58"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36"/>
      <c r="BF245" s="12"/>
    </row>
    <row r="246" spans="1:58"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36"/>
      <c r="BF246" s="12"/>
    </row>
    <row r="247" spans="1:58"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36"/>
      <c r="BC247" s="136"/>
      <c r="BD247" s="136"/>
      <c r="BE247" s="136"/>
      <c r="BF247" s="12"/>
    </row>
    <row r="248" spans="1:58"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36"/>
      <c r="BF248" s="12"/>
    </row>
    <row r="249" spans="1:58"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36"/>
      <c r="BF249" s="12"/>
    </row>
    <row r="250" spans="1:58"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36"/>
      <c r="BF250" s="12"/>
    </row>
    <row r="251" spans="1:58"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36"/>
      <c r="BF251" s="12"/>
    </row>
    <row r="252" spans="1:58"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2"/>
    </row>
    <row r="253" spans="1:58"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36"/>
      <c r="BF253" s="12"/>
    </row>
    <row r="254" spans="1:58"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2"/>
    </row>
    <row r="255" spans="1:58"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2"/>
    </row>
    <row r="256" spans="1:58"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2"/>
    </row>
    <row r="257" spans="1:58"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2"/>
    </row>
    <row r="258" spans="1:58"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36"/>
      <c r="BF258" s="12"/>
    </row>
    <row r="259" spans="1:58"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2"/>
    </row>
    <row r="260" spans="1:58"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2"/>
    </row>
    <row r="261" spans="1:58"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2"/>
    </row>
    <row r="262" spans="1:58"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36"/>
      <c r="BF262" s="12"/>
    </row>
    <row r="263" spans="1:58"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2"/>
    </row>
    <row r="264" spans="1:58"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2"/>
    </row>
    <row r="265" spans="1:58"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2"/>
    </row>
    <row r="266" spans="1:58"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2"/>
    </row>
    <row r="267" spans="1:58"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2"/>
    </row>
    <row r="268" spans="1:58"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2"/>
    </row>
    <row r="269" spans="1:58"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2"/>
    </row>
    <row r="270" spans="1:58"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2"/>
    </row>
    <row r="271" spans="1:58"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2"/>
    </row>
    <row r="272" spans="1:58"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2"/>
    </row>
    <row r="273" spans="1:58"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2"/>
    </row>
    <row r="274" spans="1:58"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2"/>
    </row>
    <row r="275" spans="1:58"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36"/>
      <c r="BF275" s="12"/>
    </row>
    <row r="276" spans="1:58"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36"/>
      <c r="BE276" s="136"/>
      <c r="BF276" s="12"/>
    </row>
    <row r="277" spans="1:58"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36"/>
      <c r="BC277" s="136"/>
      <c r="BD277" s="136"/>
      <c r="BE277" s="136"/>
      <c r="BF277" s="12"/>
    </row>
    <row r="278" spans="1:58"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36"/>
      <c r="BF278" s="12"/>
    </row>
    <row r="279" spans="1:58"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2"/>
    </row>
    <row r="280" spans="1:58"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2"/>
    </row>
    <row r="281" spans="1:58"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36"/>
      <c r="BC281" s="136"/>
      <c r="BD281" s="136"/>
      <c r="BE281" s="136"/>
      <c r="BF281" s="12"/>
    </row>
    <row r="282" spans="1:58"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36"/>
      <c r="BE282" s="136"/>
      <c r="BF282" s="12"/>
    </row>
    <row r="283" spans="1:58"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36"/>
      <c r="BE283" s="136"/>
      <c r="BF283" s="12"/>
    </row>
    <row r="284" spans="1:58"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c r="BA284" s="136"/>
      <c r="BB284" s="136"/>
      <c r="BC284" s="136"/>
      <c r="BD284" s="136"/>
      <c r="BE284" s="136"/>
      <c r="BF284" s="12"/>
    </row>
    <row r="285" spans="1:58"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2"/>
    </row>
    <row r="286" spans="1:58"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36"/>
      <c r="BF286" s="12"/>
    </row>
    <row r="287" spans="1:58"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36"/>
      <c r="BB287" s="136"/>
      <c r="BC287" s="136"/>
      <c r="BD287" s="136"/>
      <c r="BE287" s="136"/>
      <c r="BF287" s="12"/>
    </row>
    <row r="288" spans="1:58"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36"/>
      <c r="BA288" s="136"/>
      <c r="BB288" s="136"/>
      <c r="BC288" s="136"/>
      <c r="BD288" s="136"/>
      <c r="BE288" s="136"/>
      <c r="BF288" s="12"/>
    </row>
    <row r="289" spans="1:58"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36"/>
      <c r="BB289" s="136"/>
      <c r="BC289" s="136"/>
      <c r="BD289" s="136"/>
      <c r="BE289" s="136"/>
      <c r="BF289" s="12"/>
    </row>
    <row r="290" spans="1:58"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36"/>
      <c r="BA290" s="136"/>
      <c r="BB290" s="136"/>
      <c r="BC290" s="136"/>
      <c r="BD290" s="136"/>
      <c r="BE290" s="136"/>
      <c r="BF290" s="12"/>
    </row>
    <row r="291" spans="1:58"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36"/>
      <c r="BA291" s="136"/>
      <c r="BB291" s="136"/>
      <c r="BC291" s="136"/>
      <c r="BD291" s="136"/>
      <c r="BE291" s="136"/>
      <c r="BF291" s="12"/>
    </row>
    <row r="292" spans="1:58"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36"/>
      <c r="BB292" s="136"/>
      <c r="BC292" s="136"/>
      <c r="BD292" s="136"/>
      <c r="BE292" s="136"/>
      <c r="BF292" s="12"/>
    </row>
    <row r="293" spans="1:58"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36"/>
      <c r="BA293" s="136"/>
      <c r="BB293" s="136"/>
      <c r="BC293" s="136"/>
      <c r="BD293" s="136"/>
      <c r="BE293" s="136"/>
      <c r="BF293" s="12"/>
    </row>
    <row r="294" spans="1:58"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36"/>
      <c r="BD294" s="136"/>
      <c r="BE294" s="136"/>
      <c r="BF294" s="12"/>
    </row>
    <row r="295" spans="1:58"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36"/>
      <c r="BB295" s="136"/>
      <c r="BC295" s="136"/>
      <c r="BD295" s="136"/>
      <c r="BE295" s="136"/>
      <c r="BF295" s="12"/>
    </row>
    <row r="296" spans="1:58"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36"/>
      <c r="BA296" s="136"/>
      <c r="BB296" s="136"/>
      <c r="BC296" s="136"/>
      <c r="BD296" s="136"/>
      <c r="BE296" s="136"/>
      <c r="BF296" s="12"/>
    </row>
    <row r="297" spans="1:58"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36"/>
      <c r="BA297" s="136"/>
      <c r="BB297" s="136"/>
      <c r="BC297" s="136"/>
      <c r="BD297" s="136"/>
      <c r="BE297" s="136"/>
      <c r="BF297" s="12"/>
    </row>
    <row r="298" spans="1:58"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6"/>
      <c r="BC298" s="136"/>
      <c r="BD298" s="136"/>
      <c r="BE298" s="136"/>
      <c r="BF298" s="12"/>
    </row>
    <row r="299" spans="1:58"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36"/>
      <c r="BA299" s="136"/>
      <c r="BB299" s="136"/>
      <c r="BC299" s="136"/>
      <c r="BD299" s="136"/>
      <c r="BE299" s="136"/>
      <c r="BF299" s="12"/>
    </row>
    <row r="300" spans="1:58"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36"/>
      <c r="BA300" s="136"/>
      <c r="BB300" s="136"/>
      <c r="BC300" s="136"/>
      <c r="BD300" s="136"/>
      <c r="BE300" s="136"/>
      <c r="BF300" s="12"/>
    </row>
    <row r="301" spans="1:58"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36"/>
      <c r="BA301" s="136"/>
      <c r="BB301" s="136"/>
      <c r="BC301" s="136"/>
      <c r="BD301" s="136"/>
      <c r="BE301" s="136"/>
      <c r="BF301" s="12"/>
    </row>
    <row r="302" spans="1:58"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36"/>
      <c r="BA302" s="136"/>
      <c r="BB302" s="136"/>
      <c r="BC302" s="136"/>
      <c r="BD302" s="136"/>
      <c r="BE302" s="136"/>
      <c r="BF302" s="12"/>
    </row>
    <row r="303" spans="1:58"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36"/>
      <c r="BA303" s="136"/>
      <c r="BB303" s="136"/>
      <c r="BC303" s="136"/>
      <c r="BD303" s="136"/>
      <c r="BE303" s="136"/>
      <c r="BF303" s="12"/>
    </row>
    <row r="304" spans="1:58"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36"/>
      <c r="BA304" s="136"/>
      <c r="BB304" s="136"/>
      <c r="BC304" s="136"/>
      <c r="BD304" s="136"/>
      <c r="BE304" s="136"/>
      <c r="BF304" s="12"/>
    </row>
    <row r="305" spans="1:58"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36"/>
      <c r="BA305" s="136"/>
      <c r="BB305" s="136"/>
      <c r="BC305" s="136"/>
      <c r="BD305" s="136"/>
      <c r="BE305" s="136"/>
      <c r="BF305" s="12"/>
    </row>
    <row r="306" spans="1:58"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36"/>
      <c r="BA306" s="136"/>
      <c r="BB306" s="136"/>
      <c r="BC306" s="136"/>
      <c r="BD306" s="136"/>
      <c r="BE306" s="136"/>
      <c r="BF306" s="12"/>
    </row>
    <row r="307" spans="1:58"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36"/>
      <c r="BB307" s="136"/>
      <c r="BC307" s="136"/>
      <c r="BD307" s="136"/>
      <c r="BE307" s="136"/>
      <c r="BF307" s="12"/>
    </row>
    <row r="308" spans="1:58"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36"/>
      <c r="BB308" s="136"/>
      <c r="BC308" s="136"/>
      <c r="BD308" s="136"/>
      <c r="BE308" s="136"/>
      <c r="BF308" s="12"/>
    </row>
    <row r="309" spans="1:58"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36"/>
      <c r="BA309" s="136"/>
      <c r="BB309" s="136"/>
      <c r="BC309" s="136"/>
      <c r="BD309" s="136"/>
      <c r="BE309" s="136"/>
      <c r="BF309" s="12"/>
    </row>
    <row r="310" spans="1:58"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36"/>
      <c r="BA310" s="136"/>
      <c r="BB310" s="136"/>
      <c r="BC310" s="136"/>
      <c r="BD310" s="136"/>
      <c r="BE310" s="136"/>
      <c r="BF310" s="12"/>
    </row>
    <row r="311" spans="1:58"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36"/>
      <c r="BA311" s="136"/>
      <c r="BB311" s="136"/>
      <c r="BC311" s="136"/>
      <c r="BD311" s="136"/>
      <c r="BE311" s="136"/>
      <c r="BF311" s="12"/>
    </row>
    <row r="312" spans="1:58"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36"/>
      <c r="BA312" s="136"/>
      <c r="BB312" s="136"/>
      <c r="BC312" s="136"/>
      <c r="BD312" s="136"/>
      <c r="BE312" s="136"/>
      <c r="BF312" s="12"/>
    </row>
    <row r="313" spans="1:58"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36"/>
      <c r="BA313" s="136"/>
      <c r="BB313" s="136"/>
      <c r="BC313" s="136"/>
      <c r="BD313" s="136"/>
      <c r="BE313" s="136"/>
      <c r="BF313" s="12"/>
    </row>
    <row r="314" spans="1:58"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36"/>
      <c r="BA314" s="136"/>
      <c r="BB314" s="136"/>
      <c r="BC314" s="136"/>
      <c r="BD314" s="136"/>
      <c r="BE314" s="136"/>
      <c r="BF314" s="12"/>
    </row>
    <row r="315" spans="1:58"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36"/>
      <c r="BA315" s="136"/>
      <c r="BB315" s="136"/>
      <c r="BC315" s="136"/>
      <c r="BD315" s="136"/>
      <c r="BE315" s="136"/>
      <c r="BF315" s="12"/>
    </row>
    <row r="316" spans="1:58"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36"/>
      <c r="BB316" s="136"/>
      <c r="BC316" s="136"/>
      <c r="BD316" s="136"/>
      <c r="BE316" s="136"/>
      <c r="BF316" s="12"/>
    </row>
    <row r="317" spans="1:58"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36"/>
      <c r="BB317" s="136"/>
      <c r="BC317" s="136"/>
      <c r="BD317" s="136"/>
      <c r="BE317" s="136"/>
      <c r="BF317" s="12"/>
    </row>
    <row r="318" spans="1:58"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36"/>
      <c r="BA318" s="136"/>
      <c r="BB318" s="136"/>
      <c r="BC318" s="136"/>
      <c r="BD318" s="136"/>
      <c r="BE318" s="136"/>
      <c r="BF318" s="12"/>
    </row>
    <row r="319" spans="1:58"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36"/>
      <c r="BA319" s="136"/>
      <c r="BB319" s="136"/>
      <c r="BC319" s="136"/>
      <c r="BD319" s="136"/>
      <c r="BE319" s="136"/>
      <c r="BF319" s="12"/>
    </row>
    <row r="320" spans="1:58"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36"/>
      <c r="BA320" s="136"/>
      <c r="BB320" s="136"/>
      <c r="BC320" s="136"/>
      <c r="BD320" s="136"/>
      <c r="BE320" s="136"/>
      <c r="BF320" s="12"/>
    </row>
    <row r="321" spans="1:58"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36"/>
      <c r="BA321" s="136"/>
      <c r="BB321" s="136"/>
      <c r="BC321" s="136"/>
      <c r="BD321" s="136"/>
      <c r="BE321" s="136"/>
      <c r="BF321" s="12"/>
    </row>
    <row r="322" spans="1:58"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36"/>
      <c r="BC322" s="136"/>
      <c r="BD322" s="136"/>
      <c r="BE322" s="136"/>
      <c r="BF322" s="12"/>
    </row>
    <row r="323" spans="1:58"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36"/>
      <c r="BA323" s="136"/>
      <c r="BB323" s="136"/>
      <c r="BC323" s="136"/>
      <c r="BD323" s="136"/>
      <c r="BE323" s="136"/>
      <c r="BF323" s="12"/>
    </row>
    <row r="324" spans="1:58"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36"/>
      <c r="AZ324" s="136"/>
      <c r="BA324" s="136"/>
      <c r="BB324" s="136"/>
      <c r="BC324" s="136"/>
      <c r="BD324" s="136"/>
      <c r="BE324" s="136"/>
      <c r="BF324" s="12"/>
    </row>
    <row r="325" spans="1:58"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36"/>
      <c r="BA325" s="136"/>
      <c r="BB325" s="136"/>
      <c r="BC325" s="136"/>
      <c r="BD325" s="136"/>
      <c r="BE325" s="136"/>
      <c r="BF325" s="12"/>
    </row>
    <row r="326" spans="1:58"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36"/>
      <c r="AZ326" s="136"/>
      <c r="BA326" s="136"/>
      <c r="BB326" s="136"/>
      <c r="BC326" s="136"/>
      <c r="BD326" s="136"/>
      <c r="BE326" s="136"/>
      <c r="BF326" s="12"/>
    </row>
    <row r="327" spans="1:58"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36"/>
      <c r="BA327" s="136"/>
      <c r="BB327" s="136"/>
      <c r="BC327" s="136"/>
      <c r="BD327" s="136"/>
      <c r="BE327" s="136"/>
      <c r="BF327" s="12"/>
    </row>
    <row r="328" spans="1:58"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36"/>
      <c r="AZ328" s="136"/>
      <c r="BA328" s="136"/>
      <c r="BB328" s="136"/>
      <c r="BC328" s="136"/>
      <c r="BD328" s="136"/>
      <c r="BE328" s="136"/>
      <c r="BF328" s="12"/>
    </row>
    <row r="329" spans="1:58"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6"/>
      <c r="BC329" s="136"/>
      <c r="BD329" s="136"/>
      <c r="BE329" s="136"/>
      <c r="BF329" s="12"/>
    </row>
    <row r="330" spans="1:58"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36"/>
      <c r="AZ330" s="136"/>
      <c r="BA330" s="136"/>
      <c r="BB330" s="136"/>
      <c r="BC330" s="136"/>
      <c r="BD330" s="136"/>
      <c r="BE330" s="136"/>
      <c r="BF330" s="12"/>
    </row>
    <row r="331" spans="1:58"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36"/>
      <c r="AZ331" s="136"/>
      <c r="BA331" s="136"/>
      <c r="BB331" s="136"/>
      <c r="BC331" s="136"/>
      <c r="BD331" s="136"/>
      <c r="BE331" s="136"/>
      <c r="BF331" s="12"/>
    </row>
    <row r="332" spans="1:58"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36"/>
      <c r="AZ332" s="136"/>
      <c r="BA332" s="136"/>
      <c r="BB332" s="136"/>
      <c r="BC332" s="136"/>
      <c r="BD332" s="136"/>
      <c r="BE332" s="136"/>
      <c r="BF332" s="12"/>
    </row>
    <row r="333" spans="1:58"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36"/>
      <c r="AZ333" s="136"/>
      <c r="BA333" s="136"/>
      <c r="BB333" s="136"/>
      <c r="BC333" s="136"/>
      <c r="BD333" s="136"/>
      <c r="BE333" s="136"/>
      <c r="BF333" s="12"/>
    </row>
    <row r="334" spans="1:58"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36"/>
      <c r="AZ334" s="136"/>
      <c r="BA334" s="136"/>
      <c r="BB334" s="136"/>
      <c r="BC334" s="136"/>
      <c r="BD334" s="136"/>
      <c r="BE334" s="136"/>
      <c r="BF334" s="12"/>
    </row>
    <row r="335" spans="1:58"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36"/>
      <c r="AZ335" s="136"/>
      <c r="BA335" s="136"/>
      <c r="BB335" s="136"/>
      <c r="BC335" s="136"/>
      <c r="BD335" s="136"/>
      <c r="BE335" s="136"/>
      <c r="BF335" s="12"/>
    </row>
    <row r="336" spans="1:58"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136"/>
      <c r="BB336" s="136"/>
      <c r="BC336" s="136"/>
      <c r="BD336" s="136"/>
      <c r="BE336" s="136"/>
      <c r="BF336" s="12"/>
    </row>
    <row r="337" spans="1:58"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36"/>
      <c r="AZ337" s="136"/>
      <c r="BA337" s="136"/>
      <c r="BB337" s="136"/>
      <c r="BC337" s="136"/>
      <c r="BD337" s="136"/>
      <c r="BE337" s="136"/>
      <c r="BF337" s="12"/>
    </row>
    <row r="338" spans="1:58"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36"/>
      <c r="BB338" s="136"/>
      <c r="BC338" s="136"/>
      <c r="BD338" s="136"/>
      <c r="BE338" s="136"/>
      <c r="BF338" s="12"/>
    </row>
    <row r="339" spans="1:58"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36"/>
      <c r="AZ339" s="136"/>
      <c r="BA339" s="136"/>
      <c r="BB339" s="136"/>
      <c r="BC339" s="136"/>
      <c r="BD339" s="136"/>
      <c r="BE339" s="136"/>
      <c r="BF339" s="12"/>
    </row>
    <row r="340" spans="1:58"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36"/>
      <c r="AZ340" s="136"/>
      <c r="BA340" s="136"/>
      <c r="BB340" s="136"/>
      <c r="BC340" s="136"/>
      <c r="BD340" s="136"/>
      <c r="BE340" s="136"/>
      <c r="BF340" s="12"/>
    </row>
    <row r="341" spans="1:58"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36"/>
      <c r="BA341" s="136"/>
      <c r="BB341" s="136"/>
      <c r="BC341" s="136"/>
      <c r="BD341" s="136"/>
      <c r="BE341" s="136"/>
      <c r="BF341" s="12"/>
    </row>
    <row r="342" spans="1:58"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36"/>
      <c r="AY342" s="136"/>
      <c r="AZ342" s="136"/>
      <c r="BA342" s="136"/>
      <c r="BB342" s="136"/>
      <c r="BC342" s="136"/>
      <c r="BD342" s="136"/>
      <c r="BE342" s="136"/>
      <c r="BF342" s="12"/>
    </row>
    <row r="343" spans="1:58"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36"/>
      <c r="AY343" s="136"/>
      <c r="AZ343" s="136"/>
      <c r="BA343" s="136"/>
      <c r="BB343" s="136"/>
      <c r="BC343" s="136"/>
      <c r="BD343" s="136"/>
      <c r="BE343" s="136"/>
      <c r="BF343" s="12"/>
    </row>
    <row r="344" spans="1:58"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36"/>
      <c r="AZ344" s="136"/>
      <c r="BA344" s="136"/>
      <c r="BB344" s="136"/>
      <c r="BC344" s="136"/>
      <c r="BD344" s="136"/>
      <c r="BE344" s="136"/>
      <c r="BF344" s="12"/>
    </row>
    <row r="345" spans="1:58"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36"/>
      <c r="AZ345" s="136"/>
      <c r="BA345" s="136"/>
      <c r="BB345" s="136"/>
      <c r="BC345" s="136"/>
      <c r="BD345" s="136"/>
      <c r="BE345" s="136"/>
      <c r="BF345" s="12"/>
    </row>
    <row r="346" spans="1:58"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36"/>
      <c r="AY346" s="136"/>
      <c r="AZ346" s="136"/>
      <c r="BA346" s="136"/>
      <c r="BB346" s="136"/>
      <c r="BC346" s="136"/>
      <c r="BD346" s="136"/>
      <c r="BE346" s="136"/>
      <c r="BF346" s="12"/>
    </row>
    <row r="347" spans="1:58"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36"/>
      <c r="AY347" s="136"/>
      <c r="AZ347" s="136"/>
      <c r="BA347" s="136"/>
      <c r="BB347" s="136"/>
      <c r="BC347" s="136"/>
      <c r="BD347" s="136"/>
      <c r="BE347" s="136"/>
      <c r="BF347" s="12"/>
    </row>
    <row r="348" spans="1:58"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6"/>
      <c r="AY348" s="136"/>
      <c r="AZ348" s="136"/>
      <c r="BA348" s="136"/>
      <c r="BB348" s="136"/>
      <c r="BC348" s="136"/>
      <c r="BD348" s="136"/>
      <c r="BE348" s="136"/>
      <c r="BF348" s="12"/>
    </row>
    <row r="349" spans="1:58"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36"/>
      <c r="AY349" s="136"/>
      <c r="AZ349" s="136"/>
      <c r="BA349" s="136"/>
      <c r="BB349" s="136"/>
      <c r="BC349" s="136"/>
      <c r="BD349" s="136"/>
      <c r="BE349" s="136"/>
      <c r="BF349" s="12"/>
    </row>
    <row r="350" spans="1:58"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36"/>
      <c r="AZ350" s="136"/>
      <c r="BA350" s="136"/>
      <c r="BB350" s="136"/>
      <c r="BC350" s="136"/>
      <c r="BD350" s="136"/>
      <c r="BE350" s="136"/>
      <c r="BF350" s="12"/>
    </row>
    <row r="351" spans="1:58"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36"/>
      <c r="AY351" s="136"/>
      <c r="AZ351" s="136"/>
      <c r="BA351" s="136"/>
      <c r="BB351" s="136"/>
      <c r="BC351" s="136"/>
      <c r="BD351" s="136"/>
      <c r="BE351" s="136"/>
      <c r="BF351" s="12"/>
    </row>
    <row r="352" spans="1:58"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36"/>
      <c r="AZ352" s="136"/>
      <c r="BA352" s="136"/>
      <c r="BB352" s="136"/>
      <c r="BC352" s="136"/>
      <c r="BD352" s="136"/>
      <c r="BE352" s="136"/>
      <c r="BF352" s="12"/>
    </row>
    <row r="353" spans="1:58"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36"/>
      <c r="AY353" s="136"/>
      <c r="AZ353" s="136"/>
      <c r="BA353" s="136"/>
      <c r="BB353" s="136"/>
      <c r="BC353" s="136"/>
      <c r="BD353" s="136"/>
      <c r="BE353" s="136"/>
      <c r="BF353" s="12"/>
    </row>
    <row r="354" spans="1:58"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36"/>
      <c r="AY354" s="136"/>
      <c r="AZ354" s="136"/>
      <c r="BA354" s="136"/>
      <c r="BB354" s="136"/>
      <c r="BC354" s="136"/>
      <c r="BD354" s="136"/>
      <c r="BE354" s="136"/>
      <c r="BF354" s="12"/>
    </row>
    <row r="355" spans="1:58"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36"/>
      <c r="AZ355" s="136"/>
      <c r="BA355" s="136"/>
      <c r="BB355" s="136"/>
      <c r="BC355" s="136"/>
      <c r="BD355" s="136"/>
      <c r="BE355" s="136"/>
      <c r="BF355" s="12"/>
    </row>
    <row r="356" spans="1:58"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36"/>
      <c r="BC356" s="136"/>
      <c r="BD356" s="136"/>
      <c r="BE356" s="136"/>
      <c r="BF356" s="12"/>
    </row>
    <row r="357" spans="1:58"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36"/>
      <c r="BA357" s="136"/>
      <c r="BB357" s="136"/>
      <c r="BC357" s="136"/>
      <c r="BD357" s="136"/>
      <c r="BE357" s="136"/>
      <c r="BF357" s="12"/>
    </row>
    <row r="358" spans="1:58"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36"/>
      <c r="AY358" s="136"/>
      <c r="AZ358" s="136"/>
      <c r="BA358" s="136"/>
      <c r="BB358" s="136"/>
      <c r="BC358" s="136"/>
      <c r="BD358" s="136"/>
      <c r="BE358" s="136"/>
      <c r="BF358" s="12"/>
    </row>
    <row r="359" spans="1:58"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36"/>
      <c r="AY359" s="136"/>
      <c r="AZ359" s="136"/>
      <c r="BA359" s="136"/>
      <c r="BB359" s="136"/>
      <c r="BC359" s="136"/>
      <c r="BD359" s="136"/>
      <c r="BE359" s="136"/>
      <c r="BF359" s="12"/>
    </row>
    <row r="360" spans="1:58"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36"/>
      <c r="BA360" s="136"/>
      <c r="BB360" s="136"/>
      <c r="BC360" s="136"/>
      <c r="BD360" s="136"/>
      <c r="BE360" s="136"/>
      <c r="BF360" s="12"/>
    </row>
    <row r="361" spans="1:58"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36"/>
      <c r="BA361" s="136"/>
      <c r="BB361" s="136"/>
      <c r="BC361" s="136"/>
      <c r="BD361" s="136"/>
      <c r="BE361" s="136"/>
      <c r="BF361" s="12"/>
    </row>
    <row r="362" spans="1:58"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36"/>
      <c r="BA362" s="136"/>
      <c r="BB362" s="136"/>
      <c r="BC362" s="136"/>
      <c r="BD362" s="136"/>
      <c r="BE362" s="136"/>
      <c r="BF362" s="12"/>
    </row>
    <row r="363" spans="1:58"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36"/>
      <c r="BB363" s="136"/>
      <c r="BC363" s="136"/>
      <c r="BD363" s="136"/>
      <c r="BE363" s="136"/>
      <c r="BF363" s="12"/>
    </row>
    <row r="364" spans="1:58"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6"/>
      <c r="AY364" s="136"/>
      <c r="AZ364" s="136"/>
      <c r="BA364" s="136"/>
      <c r="BB364" s="136"/>
      <c r="BC364" s="136"/>
      <c r="BD364" s="136"/>
      <c r="BE364" s="136"/>
      <c r="BF364" s="12"/>
    </row>
    <row r="365" spans="1:58"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36"/>
      <c r="AY365" s="136"/>
      <c r="AZ365" s="136"/>
      <c r="BA365" s="136"/>
      <c r="BB365" s="136"/>
      <c r="BC365" s="136"/>
      <c r="BD365" s="136"/>
      <c r="BE365" s="136"/>
      <c r="BF365" s="12"/>
    </row>
    <row r="366" spans="1:58"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36"/>
      <c r="BF366" s="12"/>
    </row>
    <row r="367" spans="1:58"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36"/>
      <c r="BF367" s="12"/>
    </row>
    <row r="368" spans="1:58"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36"/>
      <c r="BF368" s="12"/>
    </row>
    <row r="369" spans="1:58"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36"/>
      <c r="BF369" s="12"/>
    </row>
    <row r="370" spans="1:58"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2"/>
    </row>
    <row r="371" spans="1:58"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2"/>
    </row>
    <row r="372" spans="1:58"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36"/>
      <c r="BF372" s="12"/>
    </row>
    <row r="373" spans="1:58"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36"/>
      <c r="BF373" s="12"/>
    </row>
    <row r="374" spans="1:58"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36"/>
      <c r="BF374" s="12"/>
    </row>
    <row r="375" spans="1:58"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36"/>
      <c r="BF375" s="12"/>
    </row>
    <row r="376" spans="1:58"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36"/>
      <c r="BF376" s="12"/>
    </row>
    <row r="377" spans="1:58"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36"/>
      <c r="BF377" s="12"/>
    </row>
    <row r="378" spans="1:58"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36"/>
      <c r="BF378" s="12"/>
    </row>
    <row r="379" spans="1:58"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2"/>
    </row>
    <row r="380" spans="1:58"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2"/>
    </row>
    <row r="381" spans="1:58"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2"/>
    </row>
    <row r="382" spans="1:58"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2"/>
    </row>
    <row r="383" spans="1:58"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36"/>
      <c r="AZ383" s="136"/>
      <c r="BA383" s="136"/>
      <c r="BB383" s="136"/>
      <c r="BC383" s="136"/>
      <c r="BD383" s="136"/>
      <c r="BE383" s="136"/>
      <c r="BF383" s="12"/>
    </row>
    <row r="384" spans="1:58"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36"/>
      <c r="AY384" s="136"/>
      <c r="AZ384" s="136"/>
      <c r="BA384" s="136"/>
      <c r="BB384" s="136"/>
      <c r="BC384" s="136"/>
      <c r="BD384" s="136"/>
      <c r="BE384" s="136"/>
      <c r="BF384" s="12"/>
    </row>
    <row r="385" spans="1:58"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36"/>
      <c r="AY385" s="136"/>
      <c r="AZ385" s="136"/>
      <c r="BA385" s="136"/>
      <c r="BB385" s="136"/>
      <c r="BC385" s="136"/>
      <c r="BD385" s="136"/>
      <c r="BE385" s="136"/>
      <c r="BF385" s="12"/>
    </row>
    <row r="386" spans="1:58"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6"/>
      <c r="AY386" s="136"/>
      <c r="AZ386" s="136"/>
      <c r="BA386" s="136"/>
      <c r="BB386" s="136"/>
      <c r="BC386" s="136"/>
      <c r="BD386" s="136"/>
      <c r="BE386" s="136"/>
      <c r="BF386" s="12"/>
    </row>
    <row r="387" spans="1:58"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36"/>
      <c r="AY387" s="136"/>
      <c r="AZ387" s="136"/>
      <c r="BA387" s="136"/>
      <c r="BB387" s="136"/>
      <c r="BC387" s="136"/>
      <c r="BD387" s="136"/>
      <c r="BE387" s="136"/>
      <c r="BF387" s="12"/>
    </row>
    <row r="388" spans="1:58"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36"/>
      <c r="AY388" s="136"/>
      <c r="AZ388" s="136"/>
      <c r="BA388" s="136"/>
      <c r="BB388" s="136"/>
      <c r="BC388" s="136"/>
      <c r="BD388" s="136"/>
      <c r="BE388" s="136"/>
      <c r="BF388" s="12"/>
    </row>
    <row r="389" spans="1:58"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36"/>
      <c r="AY389" s="136"/>
      <c r="AZ389" s="136"/>
      <c r="BA389" s="136"/>
      <c r="BB389" s="136"/>
      <c r="BC389" s="136"/>
      <c r="BD389" s="136"/>
      <c r="BE389" s="136"/>
      <c r="BF389" s="12"/>
    </row>
    <row r="390" spans="1:58"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36"/>
      <c r="BA390" s="136"/>
      <c r="BB390" s="136"/>
      <c r="BC390" s="136"/>
      <c r="BD390" s="136"/>
      <c r="BE390" s="136"/>
      <c r="BF390" s="12"/>
    </row>
    <row r="391" spans="1:58"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36"/>
      <c r="AZ391" s="136"/>
      <c r="BA391" s="136"/>
      <c r="BB391" s="136"/>
      <c r="BC391" s="136"/>
      <c r="BD391" s="136"/>
      <c r="BE391" s="136"/>
      <c r="BF391" s="12"/>
    </row>
    <row r="392" spans="1:58"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36"/>
      <c r="AZ392" s="136"/>
      <c r="BA392" s="136"/>
      <c r="BB392" s="136"/>
      <c r="BC392" s="136"/>
      <c r="BD392" s="136"/>
      <c r="BE392" s="136"/>
      <c r="BF392" s="12"/>
    </row>
    <row r="393" spans="1:58"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36"/>
      <c r="AY393" s="136"/>
      <c r="AZ393" s="136"/>
      <c r="BA393" s="136"/>
      <c r="BB393" s="136"/>
      <c r="BC393" s="136"/>
      <c r="BD393" s="136"/>
      <c r="BE393" s="136"/>
      <c r="BF393" s="12"/>
    </row>
    <row r="394" spans="1:58"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36"/>
      <c r="BA394" s="136"/>
      <c r="BB394" s="136"/>
      <c r="BC394" s="136"/>
      <c r="BD394" s="136"/>
      <c r="BE394" s="136"/>
      <c r="BF394" s="12"/>
    </row>
    <row r="395" spans="1:58"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36"/>
      <c r="AY395" s="136"/>
      <c r="AZ395" s="136"/>
      <c r="BA395" s="136"/>
      <c r="BB395" s="136"/>
      <c r="BC395" s="136"/>
      <c r="BD395" s="136"/>
      <c r="BE395" s="136"/>
      <c r="BF395" s="12"/>
    </row>
    <row r="396" spans="1:58"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36"/>
      <c r="AY396" s="136"/>
      <c r="AZ396" s="136"/>
      <c r="BA396" s="136"/>
      <c r="BB396" s="136"/>
      <c r="BC396" s="136"/>
      <c r="BD396" s="136"/>
      <c r="BE396" s="136"/>
      <c r="BF396" s="12"/>
    </row>
    <row r="397" spans="1:58"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36"/>
      <c r="AY397" s="136"/>
      <c r="AZ397" s="136"/>
      <c r="BA397" s="136"/>
      <c r="BB397" s="136"/>
      <c r="BC397" s="136"/>
      <c r="BD397" s="136"/>
      <c r="BE397" s="136"/>
      <c r="BF397" s="12"/>
    </row>
    <row r="398" spans="1:58"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36"/>
      <c r="AY398" s="136"/>
      <c r="AZ398" s="136"/>
      <c r="BA398" s="136"/>
      <c r="BB398" s="136"/>
      <c r="BC398" s="136"/>
      <c r="BD398" s="136"/>
      <c r="BE398" s="136"/>
      <c r="BF398" s="12"/>
    </row>
    <row r="399" spans="1:58"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36"/>
      <c r="AY399" s="136"/>
      <c r="AZ399" s="136"/>
      <c r="BA399" s="136"/>
      <c r="BB399" s="136"/>
      <c r="BC399" s="136"/>
      <c r="BD399" s="136"/>
      <c r="BE399" s="136"/>
      <c r="BF399" s="12"/>
    </row>
    <row r="400" spans="1:58"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36"/>
      <c r="AY400" s="136"/>
      <c r="AZ400" s="136"/>
      <c r="BA400" s="136"/>
      <c r="BB400" s="136"/>
      <c r="BC400" s="136"/>
      <c r="BD400" s="136"/>
      <c r="BE400" s="136"/>
      <c r="BF400" s="12"/>
    </row>
    <row r="401" spans="1:58"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36"/>
      <c r="AY401" s="136"/>
      <c r="AZ401" s="136"/>
      <c r="BA401" s="136"/>
      <c r="BB401" s="136"/>
      <c r="BC401" s="136"/>
      <c r="BD401" s="136"/>
      <c r="BE401" s="136"/>
      <c r="BF401" s="12"/>
    </row>
    <row r="402" spans="1:58"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36"/>
      <c r="AY402" s="136"/>
      <c r="AZ402" s="136"/>
      <c r="BA402" s="136"/>
      <c r="BB402" s="136"/>
      <c r="BC402" s="136"/>
      <c r="BD402" s="136"/>
      <c r="BE402" s="136"/>
      <c r="BF402" s="12"/>
    </row>
    <row r="403" spans="1:58"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36"/>
      <c r="AY403" s="136"/>
      <c r="AZ403" s="136"/>
      <c r="BA403" s="136"/>
      <c r="BB403" s="136"/>
      <c r="BC403" s="136"/>
      <c r="BD403" s="136"/>
      <c r="BE403" s="136"/>
      <c r="BF403" s="12"/>
    </row>
    <row r="404" spans="1:58"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36"/>
      <c r="AY404" s="136"/>
      <c r="AZ404" s="136"/>
      <c r="BA404" s="136"/>
      <c r="BB404" s="136"/>
      <c r="BC404" s="136"/>
      <c r="BD404" s="136"/>
      <c r="BE404" s="136"/>
      <c r="BF404" s="12"/>
    </row>
    <row r="405" spans="1:58"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36"/>
      <c r="AY405" s="136"/>
      <c r="AZ405" s="136"/>
      <c r="BA405" s="136"/>
      <c r="BB405" s="136"/>
      <c r="BC405" s="136"/>
      <c r="BD405" s="136"/>
      <c r="BE405" s="136"/>
      <c r="BF405" s="12"/>
    </row>
    <row r="406" spans="1:58"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36"/>
      <c r="AY406" s="136"/>
      <c r="AZ406" s="136"/>
      <c r="BA406" s="136"/>
      <c r="BB406" s="136"/>
      <c r="BC406" s="136"/>
      <c r="BD406" s="136"/>
      <c r="BE406" s="136"/>
      <c r="BF406" s="12"/>
    </row>
    <row r="407" spans="1:58"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36"/>
      <c r="AY407" s="136"/>
      <c r="AZ407" s="136"/>
      <c r="BA407" s="136"/>
      <c r="BB407" s="136"/>
      <c r="BC407" s="136"/>
      <c r="BD407" s="136"/>
      <c r="BE407" s="136"/>
      <c r="BF407" s="12"/>
    </row>
    <row r="408" spans="1:58"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6"/>
      <c r="AY408" s="136"/>
      <c r="AZ408" s="136"/>
      <c r="BA408" s="136"/>
      <c r="BB408" s="136"/>
      <c r="BC408" s="136"/>
      <c r="BD408" s="136"/>
      <c r="BE408" s="136"/>
      <c r="BF408" s="12"/>
    </row>
    <row r="409" spans="1:58"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36"/>
      <c r="AY409" s="136"/>
      <c r="AZ409" s="136"/>
      <c r="BA409" s="136"/>
      <c r="BB409" s="136"/>
      <c r="BC409" s="136"/>
      <c r="BD409" s="136"/>
      <c r="BE409" s="136"/>
      <c r="BF409" s="12"/>
    </row>
    <row r="410" spans="1:58"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6"/>
      <c r="AY410" s="136"/>
      <c r="AZ410" s="136"/>
      <c r="BA410" s="136"/>
      <c r="BB410" s="136"/>
      <c r="BC410" s="136"/>
      <c r="BD410" s="136"/>
      <c r="BE410" s="136"/>
      <c r="BF410" s="12"/>
    </row>
    <row r="411" spans="1:58"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36"/>
      <c r="AX411" s="136"/>
      <c r="AY411" s="136"/>
      <c r="AZ411" s="136"/>
      <c r="BA411" s="136"/>
      <c r="BB411" s="136"/>
      <c r="BC411" s="136"/>
      <c r="BD411" s="136"/>
      <c r="BE411" s="136"/>
      <c r="BF411" s="12"/>
    </row>
    <row r="412" spans="1:58"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36"/>
      <c r="AX412" s="136"/>
      <c r="AY412" s="136"/>
      <c r="AZ412" s="136"/>
      <c r="BA412" s="136"/>
      <c r="BB412" s="136"/>
      <c r="BC412" s="136"/>
      <c r="BD412" s="136"/>
      <c r="BE412" s="136"/>
      <c r="BF412" s="12"/>
    </row>
    <row r="413" spans="1:58"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36"/>
      <c r="AX413" s="136"/>
      <c r="AY413" s="136"/>
      <c r="AZ413" s="136"/>
      <c r="BA413" s="136"/>
      <c r="BB413" s="136"/>
      <c r="BC413" s="136"/>
      <c r="BD413" s="136"/>
      <c r="BE413" s="136"/>
      <c r="BF413" s="12"/>
    </row>
    <row r="414" spans="1:58"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36"/>
      <c r="AY414" s="136"/>
      <c r="AZ414" s="136"/>
      <c r="BA414" s="136"/>
      <c r="BB414" s="136"/>
      <c r="BC414" s="136"/>
      <c r="BD414" s="136"/>
      <c r="BE414" s="136"/>
      <c r="BF414" s="12"/>
    </row>
    <row r="415" spans="1:58"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36"/>
      <c r="AX415" s="136"/>
      <c r="AY415" s="136"/>
      <c r="AZ415" s="136"/>
      <c r="BA415" s="136"/>
      <c r="BB415" s="136"/>
      <c r="BC415" s="136"/>
      <c r="BD415" s="136"/>
      <c r="BE415" s="136"/>
      <c r="BF415" s="12"/>
    </row>
    <row r="416" spans="1:58"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36"/>
      <c r="AX416" s="136"/>
      <c r="AY416" s="136"/>
      <c r="AZ416" s="136"/>
      <c r="BA416" s="136"/>
      <c r="BB416" s="136"/>
      <c r="BC416" s="136"/>
      <c r="BD416" s="136"/>
      <c r="BE416" s="136"/>
      <c r="BF416" s="12"/>
    </row>
    <row r="417" spans="1:58"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36"/>
      <c r="AX417" s="136"/>
      <c r="AY417" s="136"/>
      <c r="AZ417" s="136"/>
      <c r="BA417" s="136"/>
      <c r="BB417" s="136"/>
      <c r="BC417" s="136"/>
      <c r="BD417" s="136"/>
      <c r="BE417" s="136"/>
      <c r="BF417" s="12"/>
    </row>
    <row r="418" spans="1:58"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36"/>
      <c r="AX418" s="136"/>
      <c r="AY418" s="136"/>
      <c r="AZ418" s="136"/>
      <c r="BA418" s="136"/>
      <c r="BB418" s="136"/>
      <c r="BC418" s="136"/>
      <c r="BD418" s="136"/>
      <c r="BE418" s="136"/>
      <c r="BF418" s="12"/>
    </row>
    <row r="419" spans="1:58"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36"/>
      <c r="AX419" s="136"/>
      <c r="AY419" s="136"/>
      <c r="AZ419" s="136"/>
      <c r="BA419" s="136"/>
      <c r="BB419" s="136"/>
      <c r="BC419" s="136"/>
      <c r="BD419" s="136"/>
      <c r="BE419" s="136"/>
      <c r="BF419" s="12"/>
    </row>
    <row r="420" spans="1:58"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36"/>
      <c r="AX420" s="136"/>
      <c r="AY420" s="136"/>
      <c r="AZ420" s="136"/>
      <c r="BA420" s="136"/>
      <c r="BB420" s="136"/>
      <c r="BC420" s="136"/>
      <c r="BD420" s="136"/>
      <c r="BE420" s="136"/>
      <c r="BF420" s="12"/>
    </row>
    <row r="421" spans="1:58"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36"/>
      <c r="AY421" s="136"/>
      <c r="AZ421" s="136"/>
      <c r="BA421" s="136"/>
      <c r="BB421" s="136"/>
      <c r="BC421" s="136"/>
      <c r="BD421" s="136"/>
      <c r="BE421" s="136"/>
      <c r="BF421" s="12"/>
    </row>
    <row r="422" spans="1:58"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36"/>
      <c r="AY422" s="136"/>
      <c r="AZ422" s="136"/>
      <c r="BA422" s="136"/>
      <c r="BB422" s="136"/>
      <c r="BC422" s="136"/>
      <c r="BD422" s="136"/>
      <c r="BE422" s="136"/>
      <c r="BF422" s="12"/>
    </row>
    <row r="423" spans="1:58"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36"/>
      <c r="AX423" s="136"/>
      <c r="AY423" s="136"/>
      <c r="AZ423" s="136"/>
      <c r="BA423" s="136"/>
      <c r="BB423" s="136"/>
      <c r="BC423" s="136"/>
      <c r="BD423" s="136"/>
      <c r="BE423" s="136"/>
      <c r="BF423" s="12"/>
    </row>
    <row r="424" spans="1:58"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36"/>
      <c r="AX424" s="136"/>
      <c r="AY424" s="136"/>
      <c r="AZ424" s="136"/>
      <c r="BA424" s="136"/>
      <c r="BB424" s="136"/>
      <c r="BC424" s="136"/>
      <c r="BD424" s="136"/>
      <c r="BE424" s="136"/>
      <c r="BF424" s="12"/>
    </row>
    <row r="425" spans="1:58"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36"/>
      <c r="AX425" s="136"/>
      <c r="AY425" s="136"/>
      <c r="AZ425" s="136"/>
      <c r="BA425" s="136"/>
      <c r="BB425" s="136"/>
      <c r="BC425" s="136"/>
      <c r="BD425" s="136"/>
      <c r="BE425" s="136"/>
      <c r="BF425" s="12"/>
    </row>
    <row r="426" spans="1:58"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36"/>
      <c r="AX426" s="136"/>
      <c r="AY426" s="136"/>
      <c r="AZ426" s="136"/>
      <c r="BA426" s="136"/>
      <c r="BB426" s="136"/>
      <c r="BC426" s="136"/>
      <c r="BD426" s="136"/>
      <c r="BE426" s="136"/>
      <c r="BF426" s="12"/>
    </row>
    <row r="427" spans="1:58"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6"/>
      <c r="AY427" s="136"/>
      <c r="AZ427" s="136"/>
      <c r="BA427" s="136"/>
      <c r="BB427" s="136"/>
      <c r="BC427" s="136"/>
      <c r="BD427" s="136"/>
      <c r="BE427" s="136"/>
      <c r="BF427" s="12"/>
    </row>
    <row r="428" spans="1:58"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6"/>
      <c r="AY428" s="136"/>
      <c r="AZ428" s="136"/>
      <c r="BA428" s="136"/>
      <c r="BB428" s="136"/>
      <c r="BC428" s="136"/>
      <c r="BD428" s="136"/>
      <c r="BE428" s="136"/>
      <c r="BF428" s="12"/>
    </row>
    <row r="429" spans="1:58"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6"/>
      <c r="AY429" s="136"/>
      <c r="AZ429" s="136"/>
      <c r="BA429" s="136"/>
      <c r="BB429" s="136"/>
      <c r="BC429" s="136"/>
      <c r="BD429" s="136"/>
      <c r="BE429" s="136"/>
      <c r="BF429" s="12"/>
    </row>
    <row r="430" spans="1:58"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36"/>
      <c r="AX430" s="136"/>
      <c r="AY430" s="136"/>
      <c r="AZ430" s="136"/>
      <c r="BA430" s="136"/>
      <c r="BB430" s="136"/>
      <c r="BC430" s="136"/>
      <c r="BD430" s="136"/>
      <c r="BE430" s="136"/>
      <c r="BF430" s="12"/>
    </row>
    <row r="431" spans="1:58"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36"/>
      <c r="AX431" s="136"/>
      <c r="AY431" s="136"/>
      <c r="AZ431" s="136"/>
      <c r="BA431" s="136"/>
      <c r="BB431" s="136"/>
      <c r="BC431" s="136"/>
      <c r="BD431" s="136"/>
      <c r="BE431" s="136"/>
      <c r="BF431" s="12"/>
    </row>
    <row r="432" spans="1:58"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36"/>
      <c r="AX432" s="136"/>
      <c r="AY432" s="136"/>
      <c r="AZ432" s="136"/>
      <c r="BA432" s="136"/>
      <c r="BB432" s="136"/>
      <c r="BC432" s="136"/>
      <c r="BD432" s="136"/>
      <c r="BE432" s="136"/>
      <c r="BF432" s="12"/>
    </row>
    <row r="433" spans="1:58"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36"/>
      <c r="AY433" s="136"/>
      <c r="AZ433" s="136"/>
      <c r="BA433" s="136"/>
      <c r="BB433" s="136"/>
      <c r="BC433" s="136"/>
      <c r="BD433" s="136"/>
      <c r="BE433" s="136"/>
      <c r="BF433" s="12"/>
    </row>
    <row r="434" spans="1:58"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36"/>
      <c r="AY434" s="136"/>
      <c r="AZ434" s="136"/>
      <c r="BA434" s="136"/>
      <c r="BB434" s="136"/>
      <c r="BC434" s="136"/>
      <c r="BD434" s="136"/>
      <c r="BE434" s="136"/>
      <c r="BF434" s="12"/>
    </row>
    <row r="435" spans="1:58"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36"/>
      <c r="AX435" s="136"/>
      <c r="AY435" s="136"/>
      <c r="AZ435" s="136"/>
      <c r="BA435" s="136"/>
      <c r="BB435" s="136"/>
      <c r="BC435" s="136"/>
      <c r="BD435" s="136"/>
      <c r="BE435" s="136"/>
      <c r="BF435" s="12"/>
    </row>
    <row r="436" spans="1:58"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36"/>
      <c r="AX436" s="136"/>
      <c r="AY436" s="136"/>
      <c r="AZ436" s="136"/>
      <c r="BA436" s="136"/>
      <c r="BB436" s="136"/>
      <c r="BC436" s="136"/>
      <c r="BD436" s="136"/>
      <c r="BE436" s="136"/>
      <c r="BF436" s="12"/>
    </row>
    <row r="437" spans="1:58"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36"/>
      <c r="AX437" s="136"/>
      <c r="AY437" s="136"/>
      <c r="AZ437" s="136"/>
      <c r="BA437" s="136"/>
      <c r="BB437" s="136"/>
      <c r="BC437" s="136"/>
      <c r="BD437" s="136"/>
      <c r="BE437" s="136"/>
      <c r="BF437" s="12"/>
    </row>
    <row r="438" spans="1:58"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36"/>
      <c r="AX438" s="136"/>
      <c r="AY438" s="136"/>
      <c r="AZ438" s="136"/>
      <c r="BA438" s="136"/>
      <c r="BB438" s="136"/>
      <c r="BC438" s="136"/>
      <c r="BD438" s="136"/>
      <c r="BE438" s="136"/>
      <c r="BF438" s="12"/>
    </row>
    <row r="439" spans="1:58"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36"/>
      <c r="AY439" s="136"/>
      <c r="AZ439" s="136"/>
      <c r="BA439" s="136"/>
      <c r="BB439" s="136"/>
      <c r="BC439" s="136"/>
      <c r="BD439" s="136"/>
      <c r="BE439" s="136"/>
      <c r="BF439" s="12"/>
    </row>
    <row r="440" spans="1:58"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36"/>
      <c r="AY440" s="136"/>
      <c r="AZ440" s="136"/>
      <c r="BA440" s="136"/>
      <c r="BB440" s="136"/>
      <c r="BC440" s="136"/>
      <c r="BD440" s="136"/>
      <c r="BE440" s="136"/>
      <c r="BF440" s="12"/>
    </row>
    <row r="441" spans="1:58"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36"/>
      <c r="AX441" s="136"/>
      <c r="AY441" s="136"/>
      <c r="AZ441" s="136"/>
      <c r="BA441" s="136"/>
      <c r="BB441" s="136"/>
      <c r="BC441" s="136"/>
      <c r="BD441" s="136"/>
      <c r="BE441" s="136"/>
      <c r="BF441" s="12"/>
    </row>
    <row r="442" spans="1:58"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36"/>
      <c r="AX442" s="136"/>
      <c r="AY442" s="136"/>
      <c r="AZ442" s="136"/>
      <c r="BA442" s="136"/>
      <c r="BB442" s="136"/>
      <c r="BC442" s="136"/>
      <c r="BD442" s="136"/>
      <c r="BE442" s="136"/>
      <c r="BF442" s="12"/>
    </row>
    <row r="443" spans="1:58"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36"/>
      <c r="AX443" s="136"/>
      <c r="AY443" s="136"/>
      <c r="AZ443" s="136"/>
      <c r="BA443" s="136"/>
      <c r="BB443" s="136"/>
      <c r="BC443" s="136"/>
      <c r="BD443" s="136"/>
      <c r="BE443" s="136"/>
      <c r="BF443" s="12"/>
    </row>
    <row r="444" spans="1:58"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36"/>
      <c r="AX444" s="136"/>
      <c r="AY444" s="136"/>
      <c r="AZ444" s="136"/>
      <c r="BA444" s="136"/>
      <c r="BB444" s="136"/>
      <c r="BC444" s="136"/>
      <c r="BD444" s="136"/>
      <c r="BE444" s="136"/>
      <c r="BF444" s="12"/>
    </row>
    <row r="445" spans="1:58"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36"/>
      <c r="AX445" s="136"/>
      <c r="AY445" s="136"/>
      <c r="AZ445" s="136"/>
      <c r="BA445" s="136"/>
      <c r="BB445" s="136"/>
      <c r="BC445" s="136"/>
      <c r="BD445" s="136"/>
      <c r="BE445" s="136"/>
      <c r="BF445" s="12"/>
    </row>
    <row r="446" spans="1:58"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36"/>
      <c r="AY446" s="136"/>
      <c r="AZ446" s="136"/>
      <c r="BA446" s="136"/>
      <c r="BB446" s="136"/>
      <c r="BC446" s="136"/>
      <c r="BD446" s="136"/>
      <c r="BE446" s="136"/>
      <c r="BF446" s="12"/>
    </row>
    <row r="447" spans="1:58"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36"/>
      <c r="AX447" s="136"/>
      <c r="AY447" s="136"/>
      <c r="AZ447" s="136"/>
      <c r="BA447" s="136"/>
      <c r="BB447" s="136"/>
      <c r="BC447" s="136"/>
      <c r="BD447" s="136"/>
      <c r="BE447" s="136"/>
      <c r="BF447" s="12"/>
    </row>
    <row r="448" spans="1:58"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36"/>
      <c r="AX448" s="136"/>
      <c r="AY448" s="136"/>
      <c r="AZ448" s="136"/>
      <c r="BA448" s="136"/>
      <c r="BB448" s="136"/>
      <c r="BC448" s="136"/>
      <c r="BD448" s="136"/>
      <c r="BE448" s="136"/>
      <c r="BF448" s="12"/>
    </row>
    <row r="449" spans="1:58"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36"/>
      <c r="AX449" s="136"/>
      <c r="AY449" s="136"/>
      <c r="AZ449" s="136"/>
      <c r="BA449" s="136"/>
      <c r="BB449" s="136"/>
      <c r="BC449" s="136"/>
      <c r="BD449" s="136"/>
      <c r="BE449" s="136"/>
      <c r="BF449" s="12"/>
    </row>
    <row r="450" spans="1:58"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36"/>
      <c r="AZ450" s="136"/>
      <c r="BA450" s="136"/>
      <c r="BB450" s="136"/>
      <c r="BC450" s="136"/>
      <c r="BD450" s="136"/>
      <c r="BE450" s="136"/>
      <c r="BF450" s="12"/>
    </row>
    <row r="451" spans="1:58"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36"/>
      <c r="AX451" s="136"/>
      <c r="AY451" s="136"/>
      <c r="AZ451" s="136"/>
      <c r="BA451" s="136"/>
      <c r="BB451" s="136"/>
      <c r="BC451" s="136"/>
      <c r="BD451" s="136"/>
      <c r="BE451" s="136"/>
      <c r="BF451" s="12"/>
    </row>
    <row r="452" spans="1:58"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36"/>
      <c r="AX452" s="136"/>
      <c r="AY452" s="136"/>
      <c r="AZ452" s="136"/>
      <c r="BA452" s="136"/>
      <c r="BB452" s="136"/>
      <c r="BC452" s="136"/>
      <c r="BD452" s="136"/>
      <c r="BE452" s="136"/>
      <c r="BF452" s="12"/>
    </row>
    <row r="453" spans="1:58"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36"/>
      <c r="AY453" s="136"/>
      <c r="AZ453" s="136"/>
      <c r="BA453" s="136"/>
      <c r="BB453" s="136"/>
      <c r="BC453" s="136"/>
      <c r="BD453" s="136"/>
      <c r="BE453" s="136"/>
      <c r="BF453" s="12"/>
    </row>
    <row r="454" spans="1:58"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36"/>
      <c r="AX454" s="136"/>
      <c r="AY454" s="136"/>
      <c r="AZ454" s="136"/>
      <c r="BA454" s="136"/>
      <c r="BB454" s="136"/>
      <c r="BC454" s="136"/>
      <c r="BD454" s="136"/>
      <c r="BE454" s="136"/>
      <c r="BF454" s="12"/>
    </row>
    <row r="455" spans="1:58"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36"/>
      <c r="AY455" s="136"/>
      <c r="AZ455" s="136"/>
      <c r="BA455" s="136"/>
      <c r="BB455" s="136"/>
      <c r="BC455" s="136"/>
      <c r="BD455" s="136"/>
      <c r="BE455" s="136"/>
      <c r="BF455" s="12"/>
    </row>
    <row r="456" spans="1:58"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36"/>
      <c r="AX456" s="136"/>
      <c r="AY456" s="136"/>
      <c r="AZ456" s="136"/>
      <c r="BA456" s="136"/>
      <c r="BB456" s="136"/>
      <c r="BC456" s="136"/>
      <c r="BD456" s="136"/>
      <c r="BE456" s="136"/>
      <c r="BF456" s="12"/>
    </row>
    <row r="457" spans="1:58"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36"/>
      <c r="AY457" s="136"/>
      <c r="AZ457" s="136"/>
      <c r="BA457" s="136"/>
      <c r="BB457" s="136"/>
      <c r="BC457" s="136"/>
      <c r="BD457" s="136"/>
      <c r="BE457" s="136"/>
      <c r="BF457" s="12"/>
    </row>
    <row r="458" spans="1:58"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36"/>
      <c r="AZ458" s="136"/>
      <c r="BA458" s="136"/>
      <c r="BB458" s="136"/>
      <c r="BC458" s="136"/>
      <c r="BD458" s="136"/>
      <c r="BE458" s="136"/>
      <c r="BF458" s="12"/>
    </row>
    <row r="459" spans="1:58"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36"/>
      <c r="AY459" s="136"/>
      <c r="AZ459" s="136"/>
      <c r="BA459" s="136"/>
      <c r="BB459" s="136"/>
      <c r="BC459" s="136"/>
      <c r="BD459" s="136"/>
      <c r="BE459" s="136"/>
      <c r="BF459" s="12"/>
    </row>
    <row r="460" spans="1:58"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36"/>
      <c r="AX460" s="136"/>
      <c r="AY460" s="136"/>
      <c r="AZ460" s="136"/>
      <c r="BA460" s="136"/>
      <c r="BB460" s="136"/>
      <c r="BC460" s="136"/>
      <c r="BD460" s="136"/>
      <c r="BE460" s="136"/>
      <c r="BF460" s="12"/>
    </row>
    <row r="461" spans="1:58"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36"/>
      <c r="AX461" s="136"/>
      <c r="AY461" s="136"/>
      <c r="AZ461" s="136"/>
      <c r="BA461" s="136"/>
      <c r="BB461" s="136"/>
      <c r="BC461" s="136"/>
      <c r="BD461" s="136"/>
      <c r="BE461" s="136"/>
      <c r="BF461" s="12"/>
    </row>
    <row r="462" spans="1:58"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6"/>
      <c r="AY462" s="136"/>
      <c r="AZ462" s="136"/>
      <c r="BA462" s="136"/>
      <c r="BB462" s="136"/>
      <c r="BC462" s="136"/>
      <c r="BD462" s="136"/>
      <c r="BE462" s="136"/>
      <c r="BF462" s="12"/>
    </row>
    <row r="463" spans="1:58"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36"/>
      <c r="AX463" s="136"/>
      <c r="AY463" s="136"/>
      <c r="AZ463" s="136"/>
      <c r="BA463" s="136"/>
      <c r="BB463" s="136"/>
      <c r="BC463" s="136"/>
      <c r="BD463" s="136"/>
      <c r="BE463" s="136"/>
      <c r="BF463" s="12"/>
    </row>
    <row r="464" spans="1:58"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6"/>
      <c r="AY464" s="136"/>
      <c r="AZ464" s="136"/>
      <c r="BA464" s="136"/>
      <c r="BB464" s="136"/>
      <c r="BC464" s="136"/>
      <c r="BD464" s="136"/>
      <c r="BE464" s="136"/>
      <c r="BF464" s="12"/>
    </row>
    <row r="465" spans="1:58"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6"/>
      <c r="AY465" s="136"/>
      <c r="AZ465" s="136"/>
      <c r="BA465" s="136"/>
      <c r="BB465" s="136"/>
      <c r="BC465" s="136"/>
      <c r="BD465" s="136"/>
      <c r="BE465" s="136"/>
      <c r="BF465" s="12"/>
    </row>
    <row r="466" spans="1:58"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36"/>
      <c r="AY466" s="136"/>
      <c r="AZ466" s="136"/>
      <c r="BA466" s="136"/>
      <c r="BB466" s="136"/>
      <c r="BC466" s="136"/>
      <c r="BD466" s="136"/>
      <c r="BE466" s="136"/>
      <c r="BF466" s="12"/>
    </row>
    <row r="467" spans="1:58"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36"/>
      <c r="AX467" s="136"/>
      <c r="AY467" s="136"/>
      <c r="AZ467" s="136"/>
      <c r="BA467" s="136"/>
      <c r="BB467" s="136"/>
      <c r="BC467" s="136"/>
      <c r="BD467" s="136"/>
      <c r="BE467" s="136"/>
      <c r="BF467" s="12"/>
    </row>
    <row r="468" spans="1:58"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36"/>
      <c r="AX468" s="136"/>
      <c r="AY468" s="136"/>
      <c r="AZ468" s="136"/>
      <c r="BA468" s="136"/>
      <c r="BB468" s="136"/>
      <c r="BC468" s="136"/>
      <c r="BD468" s="136"/>
      <c r="BE468" s="136"/>
      <c r="BF468" s="12"/>
    </row>
    <row r="469" spans="1:58"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36"/>
      <c r="AX469" s="136"/>
      <c r="AY469" s="136"/>
      <c r="AZ469" s="136"/>
      <c r="BA469" s="136"/>
      <c r="BB469" s="136"/>
      <c r="BC469" s="136"/>
      <c r="BD469" s="136"/>
      <c r="BE469" s="136"/>
      <c r="BF469" s="12"/>
    </row>
    <row r="470" spans="1:58"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36"/>
      <c r="AY470" s="136"/>
      <c r="AZ470" s="136"/>
      <c r="BA470" s="136"/>
      <c r="BB470" s="136"/>
      <c r="BC470" s="136"/>
      <c r="BD470" s="136"/>
      <c r="BE470" s="136"/>
      <c r="BF470" s="12"/>
    </row>
    <row r="471" spans="1:58"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36"/>
      <c r="AX471" s="136"/>
      <c r="AY471" s="136"/>
      <c r="AZ471" s="136"/>
      <c r="BA471" s="136"/>
      <c r="BB471" s="136"/>
      <c r="BC471" s="136"/>
      <c r="BD471" s="136"/>
      <c r="BE471" s="136"/>
      <c r="BF471" s="12"/>
    </row>
    <row r="472" spans="1:58"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36"/>
      <c r="AY472" s="136"/>
      <c r="AZ472" s="136"/>
      <c r="BA472" s="136"/>
      <c r="BB472" s="136"/>
      <c r="BC472" s="136"/>
      <c r="BD472" s="136"/>
      <c r="BE472" s="136"/>
      <c r="BF472" s="12"/>
    </row>
    <row r="473" spans="1:58"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36"/>
      <c r="AX473" s="136"/>
      <c r="AY473" s="136"/>
      <c r="AZ473" s="136"/>
      <c r="BA473" s="136"/>
      <c r="BB473" s="136"/>
      <c r="BC473" s="136"/>
      <c r="BD473" s="136"/>
      <c r="BE473" s="136"/>
      <c r="BF473" s="12"/>
    </row>
    <row r="474" spans="1:58"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36"/>
      <c r="AX474" s="136"/>
      <c r="AY474" s="136"/>
      <c r="AZ474" s="136"/>
      <c r="BA474" s="136"/>
      <c r="BB474" s="136"/>
      <c r="BC474" s="136"/>
      <c r="BD474" s="136"/>
      <c r="BE474" s="136"/>
      <c r="BF474" s="12"/>
    </row>
    <row r="475" spans="1:58"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36"/>
      <c r="AY475" s="136"/>
      <c r="AZ475" s="136"/>
      <c r="BA475" s="136"/>
      <c r="BB475" s="136"/>
      <c r="BC475" s="136"/>
      <c r="BD475" s="136"/>
      <c r="BE475" s="136"/>
      <c r="BF475" s="12"/>
    </row>
    <row r="476" spans="1:58"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36"/>
      <c r="AY476" s="136"/>
      <c r="AZ476" s="136"/>
      <c r="BA476" s="136"/>
      <c r="BB476" s="136"/>
      <c r="BC476" s="136"/>
      <c r="BD476" s="136"/>
      <c r="BE476" s="136"/>
      <c r="BF476" s="12"/>
    </row>
    <row r="477" spans="1:58"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36"/>
      <c r="AZ477" s="136"/>
      <c r="BA477" s="136"/>
      <c r="BB477" s="136"/>
      <c r="BC477" s="136"/>
      <c r="BD477" s="136"/>
      <c r="BE477" s="136"/>
      <c r="BF477" s="12"/>
    </row>
    <row r="478" spans="1:58"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36"/>
      <c r="AY478" s="136"/>
      <c r="AZ478" s="136"/>
      <c r="BA478" s="136"/>
      <c r="BB478" s="136"/>
      <c r="BC478" s="136"/>
      <c r="BD478" s="136"/>
      <c r="BE478" s="136"/>
      <c r="BF478" s="12"/>
    </row>
    <row r="479" spans="1:58"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36"/>
      <c r="AY479" s="136"/>
      <c r="AZ479" s="136"/>
      <c r="BA479" s="136"/>
      <c r="BB479" s="136"/>
      <c r="BC479" s="136"/>
      <c r="BD479" s="136"/>
      <c r="BE479" s="136"/>
      <c r="BF479" s="12"/>
    </row>
    <row r="480" spans="1:58"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36"/>
      <c r="AZ480" s="136"/>
      <c r="BA480" s="136"/>
      <c r="BB480" s="136"/>
      <c r="BC480" s="136"/>
      <c r="BD480" s="136"/>
      <c r="BE480" s="136"/>
      <c r="BF480" s="12"/>
    </row>
    <row r="481" spans="1:58"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6"/>
      <c r="AY481" s="136"/>
      <c r="AZ481" s="136"/>
      <c r="BA481" s="136"/>
      <c r="BB481" s="136"/>
      <c r="BC481" s="136"/>
      <c r="BD481" s="136"/>
      <c r="BE481" s="136"/>
      <c r="BF481" s="12"/>
    </row>
    <row r="482" spans="1:58"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6"/>
      <c r="AY482" s="136"/>
      <c r="AZ482" s="136"/>
      <c r="BA482" s="136"/>
      <c r="BB482" s="136"/>
      <c r="BC482" s="136"/>
      <c r="BD482" s="136"/>
      <c r="BE482" s="136"/>
      <c r="BF482" s="12"/>
    </row>
    <row r="483" spans="1:58"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6"/>
      <c r="AY483" s="136"/>
      <c r="AZ483" s="136"/>
      <c r="BA483" s="136"/>
      <c r="BB483" s="136"/>
      <c r="BC483" s="136"/>
      <c r="BD483" s="136"/>
      <c r="BE483" s="136"/>
      <c r="BF483" s="12"/>
    </row>
    <row r="484" spans="1:58"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36"/>
      <c r="AX484" s="136"/>
      <c r="AY484" s="136"/>
      <c r="AZ484" s="136"/>
      <c r="BA484" s="136"/>
      <c r="BB484" s="136"/>
      <c r="BC484" s="136"/>
      <c r="BD484" s="136"/>
      <c r="BE484" s="136"/>
      <c r="BF484" s="12"/>
    </row>
    <row r="485" spans="1:58"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36"/>
      <c r="AX485" s="136"/>
      <c r="AY485" s="136"/>
      <c r="AZ485" s="136"/>
      <c r="BA485" s="136"/>
      <c r="BB485" s="136"/>
      <c r="BC485" s="136"/>
      <c r="BD485" s="136"/>
      <c r="BE485" s="136"/>
      <c r="BF485" s="12"/>
    </row>
    <row r="486" spans="1:58"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36"/>
      <c r="AX486" s="136"/>
      <c r="AY486" s="136"/>
      <c r="AZ486" s="136"/>
      <c r="BA486" s="136"/>
      <c r="BB486" s="136"/>
      <c r="BC486" s="136"/>
      <c r="BD486" s="136"/>
      <c r="BE486" s="136"/>
      <c r="BF486" s="12"/>
    </row>
    <row r="487" spans="1:58"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36"/>
      <c r="AX487" s="136"/>
      <c r="AY487" s="136"/>
      <c r="AZ487" s="136"/>
      <c r="BA487" s="136"/>
      <c r="BB487" s="136"/>
      <c r="BC487" s="136"/>
      <c r="BD487" s="136"/>
      <c r="BE487" s="136"/>
      <c r="BF487" s="12"/>
    </row>
    <row r="488" spans="1:58"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36"/>
      <c r="AX488" s="136"/>
      <c r="AY488" s="136"/>
      <c r="AZ488" s="136"/>
      <c r="BA488" s="136"/>
      <c r="BB488" s="136"/>
      <c r="BC488" s="136"/>
      <c r="BD488" s="136"/>
      <c r="BE488" s="136"/>
      <c r="BF488" s="12"/>
    </row>
    <row r="489" spans="1:58"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36"/>
      <c r="AX489" s="136"/>
      <c r="AY489" s="136"/>
      <c r="AZ489" s="136"/>
      <c r="BA489" s="136"/>
      <c r="BB489" s="136"/>
      <c r="BC489" s="136"/>
      <c r="BD489" s="136"/>
      <c r="BE489" s="136"/>
      <c r="BF489" s="12"/>
    </row>
    <row r="490" spans="1:58"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36"/>
      <c r="AX490" s="136"/>
      <c r="AY490" s="136"/>
      <c r="AZ490" s="136"/>
      <c r="BA490" s="136"/>
      <c r="BB490" s="136"/>
      <c r="BC490" s="136"/>
      <c r="BD490" s="136"/>
      <c r="BE490" s="136"/>
      <c r="BF490" s="12"/>
    </row>
    <row r="491" spans="1:58"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36"/>
      <c r="AX491" s="136"/>
      <c r="AY491" s="136"/>
      <c r="AZ491" s="136"/>
      <c r="BA491" s="136"/>
      <c r="BB491" s="136"/>
      <c r="BC491" s="136"/>
      <c r="BD491" s="136"/>
      <c r="BE491" s="136"/>
      <c r="BF491" s="12"/>
    </row>
    <row r="492" spans="1:58"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36"/>
      <c r="AX492" s="136"/>
      <c r="AY492" s="136"/>
      <c r="AZ492" s="136"/>
      <c r="BA492" s="136"/>
      <c r="BB492" s="136"/>
      <c r="BC492" s="136"/>
      <c r="BD492" s="136"/>
      <c r="BE492" s="136"/>
      <c r="BF492" s="12"/>
    </row>
    <row r="493" spans="1:58"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36"/>
      <c r="AX493" s="136"/>
      <c r="AY493" s="136"/>
      <c r="AZ493" s="136"/>
      <c r="BA493" s="136"/>
      <c r="BB493" s="136"/>
      <c r="BC493" s="136"/>
      <c r="BD493" s="136"/>
      <c r="BE493" s="136"/>
      <c r="BF493" s="12"/>
    </row>
    <row r="494" spans="1:58"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36"/>
      <c r="AX494" s="136"/>
      <c r="AY494" s="136"/>
      <c r="AZ494" s="136"/>
      <c r="BA494" s="136"/>
      <c r="BB494" s="136"/>
      <c r="BC494" s="136"/>
      <c r="BD494" s="136"/>
      <c r="BE494" s="136"/>
      <c r="BF494" s="12"/>
    </row>
    <row r="495" spans="1:58"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36"/>
      <c r="AX495" s="136"/>
      <c r="AY495" s="136"/>
      <c r="AZ495" s="136"/>
      <c r="BA495" s="136"/>
      <c r="BB495" s="136"/>
      <c r="BC495" s="136"/>
      <c r="BD495" s="136"/>
      <c r="BE495" s="136"/>
      <c r="BF495" s="12"/>
    </row>
    <row r="496" spans="1:58"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36"/>
      <c r="AX496" s="136"/>
      <c r="AY496" s="136"/>
      <c r="AZ496" s="136"/>
      <c r="BA496" s="136"/>
      <c r="BB496" s="136"/>
      <c r="BC496" s="136"/>
      <c r="BD496" s="136"/>
      <c r="BE496" s="136"/>
      <c r="BF496" s="12"/>
    </row>
    <row r="497" spans="1:58"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36"/>
      <c r="AX497" s="136"/>
      <c r="AY497" s="136"/>
      <c r="AZ497" s="136"/>
      <c r="BA497" s="136"/>
      <c r="BB497" s="136"/>
      <c r="BC497" s="136"/>
      <c r="BD497" s="136"/>
      <c r="BE497" s="136"/>
      <c r="BF497" s="12"/>
    </row>
    <row r="498" spans="1:58"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36"/>
      <c r="AX498" s="136"/>
      <c r="AY498" s="136"/>
      <c r="AZ498" s="136"/>
      <c r="BA498" s="136"/>
      <c r="BB498" s="136"/>
      <c r="BC498" s="136"/>
      <c r="BD498" s="136"/>
      <c r="BE498" s="136"/>
      <c r="BF498" s="12"/>
    </row>
    <row r="499" spans="1:58"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36"/>
      <c r="AX499" s="136"/>
      <c r="AY499" s="136"/>
      <c r="AZ499" s="136"/>
      <c r="BA499" s="136"/>
      <c r="BB499" s="136"/>
      <c r="BC499" s="136"/>
      <c r="BD499" s="136"/>
      <c r="BE499" s="136"/>
      <c r="BF499" s="12"/>
    </row>
    <row r="500" spans="1:58"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36"/>
      <c r="AX500" s="136"/>
      <c r="AY500" s="136"/>
      <c r="AZ500" s="136"/>
      <c r="BA500" s="136"/>
      <c r="BB500" s="136"/>
      <c r="BC500" s="136"/>
      <c r="BD500" s="136"/>
      <c r="BE500" s="136"/>
      <c r="BF500" s="12"/>
    </row>
    <row r="501" spans="1:58"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36"/>
      <c r="AX501" s="136"/>
      <c r="AY501" s="136"/>
      <c r="AZ501" s="136"/>
      <c r="BA501" s="136"/>
      <c r="BB501" s="136"/>
      <c r="BC501" s="136"/>
      <c r="BD501" s="136"/>
      <c r="BE501" s="136"/>
      <c r="BF501" s="12"/>
    </row>
    <row r="502" spans="1:58"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36"/>
      <c r="AX502" s="136"/>
      <c r="AY502" s="136"/>
      <c r="AZ502" s="136"/>
      <c r="BA502" s="136"/>
      <c r="BB502" s="136"/>
      <c r="BC502" s="136"/>
      <c r="BD502" s="136"/>
      <c r="BE502" s="136"/>
      <c r="BF502" s="12"/>
    </row>
    <row r="503" spans="1:58"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36"/>
      <c r="AX503" s="136"/>
      <c r="AY503" s="136"/>
      <c r="AZ503" s="136"/>
      <c r="BA503" s="136"/>
      <c r="BB503" s="136"/>
      <c r="BC503" s="136"/>
      <c r="BD503" s="136"/>
      <c r="BE503" s="136"/>
      <c r="BF503" s="12"/>
    </row>
    <row r="504" spans="1:58"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36"/>
      <c r="AX504" s="136"/>
      <c r="AY504" s="136"/>
      <c r="AZ504" s="136"/>
      <c r="BA504" s="136"/>
      <c r="BB504" s="136"/>
      <c r="BC504" s="136"/>
      <c r="BD504" s="136"/>
      <c r="BE504" s="136"/>
      <c r="BF504" s="12"/>
    </row>
    <row r="505" spans="1:58"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36"/>
      <c r="AX505" s="136"/>
      <c r="AY505" s="136"/>
      <c r="AZ505" s="136"/>
      <c r="BA505" s="136"/>
      <c r="BB505" s="136"/>
      <c r="BC505" s="136"/>
      <c r="BD505" s="136"/>
      <c r="BE505" s="136"/>
      <c r="BF505" s="12"/>
    </row>
    <row r="506" spans="1:58"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36"/>
      <c r="AY506" s="136"/>
      <c r="AZ506" s="136"/>
      <c r="BA506" s="136"/>
      <c r="BB506" s="136"/>
      <c r="BC506" s="136"/>
      <c r="BD506" s="136"/>
      <c r="BE506" s="136"/>
      <c r="BF506" s="12"/>
    </row>
    <row r="507" spans="1:58"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36"/>
      <c r="AX507" s="136"/>
      <c r="AY507" s="136"/>
      <c r="AZ507" s="136"/>
      <c r="BA507" s="136"/>
      <c r="BB507" s="136"/>
      <c r="BC507" s="136"/>
      <c r="BD507" s="136"/>
      <c r="BE507" s="136"/>
      <c r="BF507" s="12"/>
    </row>
    <row r="508" spans="1:58"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36"/>
      <c r="AX508" s="136"/>
      <c r="AY508" s="136"/>
      <c r="AZ508" s="136"/>
      <c r="BA508" s="136"/>
      <c r="BB508" s="136"/>
      <c r="BC508" s="136"/>
      <c r="BD508" s="136"/>
      <c r="BE508" s="136"/>
      <c r="BF508" s="12"/>
    </row>
    <row r="509" spans="1:58"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36"/>
      <c r="AX509" s="136"/>
      <c r="AY509" s="136"/>
      <c r="AZ509" s="136"/>
      <c r="BA509" s="136"/>
      <c r="BB509" s="136"/>
      <c r="BC509" s="136"/>
      <c r="BD509" s="136"/>
      <c r="BE509" s="136"/>
      <c r="BF509" s="12"/>
    </row>
    <row r="510" spans="1:58"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36"/>
      <c r="AY510" s="136"/>
      <c r="AZ510" s="136"/>
      <c r="BA510" s="136"/>
      <c r="BB510" s="136"/>
      <c r="BC510" s="136"/>
      <c r="BD510" s="136"/>
      <c r="BE510" s="136"/>
      <c r="BF510" s="12"/>
    </row>
    <row r="511" spans="1:58"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36"/>
      <c r="AX511" s="136"/>
      <c r="AY511" s="136"/>
      <c r="AZ511" s="136"/>
      <c r="BA511" s="136"/>
      <c r="BB511" s="136"/>
      <c r="BC511" s="136"/>
      <c r="BD511" s="136"/>
      <c r="BE511" s="136"/>
      <c r="BF511" s="12"/>
    </row>
    <row r="512" spans="1:58"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36"/>
      <c r="AX512" s="136"/>
      <c r="AY512" s="136"/>
      <c r="AZ512" s="136"/>
      <c r="BA512" s="136"/>
      <c r="BB512" s="136"/>
      <c r="BC512" s="136"/>
      <c r="BD512" s="136"/>
      <c r="BE512" s="136"/>
      <c r="BF512" s="12"/>
    </row>
    <row r="513" spans="1:58"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36"/>
      <c r="AX513" s="136"/>
      <c r="AY513" s="136"/>
      <c r="AZ513" s="136"/>
      <c r="BA513" s="136"/>
      <c r="BB513" s="136"/>
      <c r="BC513" s="136"/>
      <c r="BD513" s="136"/>
      <c r="BE513" s="136"/>
      <c r="BF513" s="12"/>
    </row>
    <row r="514" spans="1:58"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36"/>
      <c r="AX514" s="136"/>
      <c r="AY514" s="136"/>
      <c r="AZ514" s="136"/>
      <c r="BA514" s="136"/>
      <c r="BB514" s="136"/>
      <c r="BC514" s="136"/>
      <c r="BD514" s="136"/>
      <c r="BE514" s="136"/>
      <c r="BF514" s="12"/>
    </row>
    <row r="515" spans="1:58"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36"/>
      <c r="AX515" s="136"/>
      <c r="AY515" s="136"/>
      <c r="AZ515" s="136"/>
      <c r="BA515" s="136"/>
      <c r="BB515" s="136"/>
      <c r="BC515" s="136"/>
      <c r="BD515" s="136"/>
      <c r="BE515" s="136"/>
      <c r="BF515" s="12"/>
    </row>
    <row r="516" spans="1:58"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6"/>
      <c r="AY516" s="136"/>
      <c r="AZ516" s="136"/>
      <c r="BA516" s="136"/>
      <c r="BB516" s="136"/>
      <c r="BC516" s="136"/>
      <c r="BD516" s="136"/>
      <c r="BE516" s="136"/>
      <c r="BF516" s="12"/>
    </row>
    <row r="517" spans="1:58"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36"/>
      <c r="AX517" s="136"/>
      <c r="AY517" s="136"/>
      <c r="AZ517" s="136"/>
      <c r="BA517" s="136"/>
      <c r="BB517" s="136"/>
      <c r="BC517" s="136"/>
      <c r="BD517" s="136"/>
      <c r="BE517" s="136"/>
      <c r="BF517" s="12"/>
    </row>
    <row r="518" spans="1:58"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6"/>
      <c r="AY518" s="136"/>
      <c r="AZ518" s="136"/>
      <c r="BA518" s="136"/>
      <c r="BB518" s="136"/>
      <c r="BC518" s="136"/>
      <c r="BD518" s="136"/>
      <c r="BE518" s="136"/>
      <c r="BF518" s="12"/>
    </row>
    <row r="519" spans="1:58"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6"/>
      <c r="AY519" s="136"/>
      <c r="AZ519" s="136"/>
      <c r="BA519" s="136"/>
      <c r="BB519" s="136"/>
      <c r="BC519" s="136"/>
      <c r="BD519" s="136"/>
      <c r="BE519" s="136"/>
      <c r="BF519" s="12"/>
    </row>
    <row r="520" spans="1:58"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36"/>
      <c r="AX520" s="136"/>
      <c r="AY520" s="136"/>
      <c r="AZ520" s="136"/>
      <c r="BA520" s="136"/>
      <c r="BB520" s="136"/>
      <c r="BC520" s="136"/>
      <c r="BD520" s="136"/>
      <c r="BE520" s="136"/>
      <c r="BF520" s="12"/>
    </row>
    <row r="521" spans="1:58"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36"/>
      <c r="AX521" s="136"/>
      <c r="AY521" s="136"/>
      <c r="AZ521" s="136"/>
      <c r="BA521" s="136"/>
      <c r="BB521" s="136"/>
      <c r="BC521" s="136"/>
      <c r="BD521" s="136"/>
      <c r="BE521" s="136"/>
      <c r="BF521" s="12"/>
    </row>
    <row r="522" spans="1:58"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36"/>
      <c r="AX522" s="136"/>
      <c r="AY522" s="136"/>
      <c r="AZ522" s="136"/>
      <c r="BA522" s="136"/>
      <c r="BB522" s="136"/>
      <c r="BC522" s="136"/>
      <c r="BD522" s="136"/>
      <c r="BE522" s="136"/>
      <c r="BF522" s="12"/>
    </row>
    <row r="523" spans="1:58"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36"/>
      <c r="AY523" s="136"/>
      <c r="AZ523" s="136"/>
      <c r="BA523" s="136"/>
      <c r="BB523" s="136"/>
      <c r="BC523" s="136"/>
      <c r="BD523" s="136"/>
      <c r="BE523" s="136"/>
      <c r="BF523" s="12"/>
    </row>
    <row r="524" spans="1:58"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36"/>
      <c r="AZ524" s="136"/>
      <c r="BA524" s="136"/>
      <c r="BB524" s="136"/>
      <c r="BC524" s="136"/>
      <c r="BD524" s="136"/>
      <c r="BE524" s="136"/>
      <c r="BF524" s="12"/>
    </row>
    <row r="525" spans="1:58"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36"/>
      <c r="AZ525" s="136"/>
      <c r="BA525" s="136"/>
      <c r="BB525" s="136"/>
      <c r="BC525" s="136"/>
      <c r="BD525" s="136"/>
      <c r="BE525" s="136"/>
      <c r="BF525" s="12"/>
    </row>
    <row r="526" spans="1:58"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36"/>
      <c r="AY526" s="136"/>
      <c r="AZ526" s="136"/>
      <c r="BA526" s="136"/>
      <c r="BB526" s="136"/>
      <c r="BC526" s="136"/>
      <c r="BD526" s="136"/>
      <c r="BE526" s="136"/>
      <c r="BF526" s="12"/>
    </row>
    <row r="527" spans="1:58"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36"/>
      <c r="AY527" s="136"/>
      <c r="AZ527" s="136"/>
      <c r="BA527" s="136"/>
      <c r="BB527" s="136"/>
      <c r="BC527" s="136"/>
      <c r="BD527" s="136"/>
      <c r="BE527" s="136"/>
      <c r="BF527" s="12"/>
    </row>
    <row r="528" spans="1:58"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36"/>
      <c r="AY528" s="136"/>
      <c r="AZ528" s="136"/>
      <c r="BA528" s="136"/>
      <c r="BB528" s="136"/>
      <c r="BC528" s="136"/>
      <c r="BD528" s="136"/>
      <c r="BE528" s="136"/>
      <c r="BF528" s="12"/>
    </row>
    <row r="529" spans="1:58"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36"/>
      <c r="AY529" s="136"/>
      <c r="AZ529" s="136"/>
      <c r="BA529" s="136"/>
      <c r="BB529" s="136"/>
      <c r="BC529" s="136"/>
      <c r="BD529" s="136"/>
      <c r="BE529" s="136"/>
      <c r="BF529" s="12"/>
    </row>
    <row r="530" spans="1:58"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36"/>
      <c r="AY530" s="136"/>
      <c r="AZ530" s="136"/>
      <c r="BA530" s="136"/>
      <c r="BB530" s="136"/>
      <c r="BC530" s="136"/>
      <c r="BD530" s="136"/>
      <c r="BE530" s="136"/>
      <c r="BF530" s="12"/>
    </row>
    <row r="531" spans="1:58"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36"/>
      <c r="AY531" s="136"/>
      <c r="AZ531" s="136"/>
      <c r="BA531" s="136"/>
      <c r="BB531" s="136"/>
      <c r="BC531" s="136"/>
      <c r="BD531" s="136"/>
      <c r="BE531" s="136"/>
      <c r="BF531" s="12"/>
    </row>
    <row r="532" spans="1:58"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36"/>
      <c r="AY532" s="136"/>
      <c r="AZ532" s="136"/>
      <c r="BA532" s="136"/>
      <c r="BB532" s="136"/>
      <c r="BC532" s="136"/>
      <c r="BD532" s="136"/>
      <c r="BE532" s="136"/>
      <c r="BF532" s="12"/>
    </row>
    <row r="533" spans="1:58"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36"/>
      <c r="AZ533" s="136"/>
      <c r="BA533" s="136"/>
      <c r="BB533" s="136"/>
      <c r="BC533" s="136"/>
      <c r="BD533" s="136"/>
      <c r="BE533" s="136"/>
      <c r="BF533" s="12"/>
    </row>
    <row r="534" spans="1:58"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36"/>
      <c r="AY534" s="136"/>
      <c r="AZ534" s="136"/>
      <c r="BA534" s="136"/>
      <c r="BB534" s="136"/>
      <c r="BC534" s="136"/>
      <c r="BD534" s="136"/>
      <c r="BE534" s="136"/>
      <c r="BF534" s="12"/>
    </row>
    <row r="535" spans="1:58"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6"/>
      <c r="AY535" s="136"/>
      <c r="AZ535" s="136"/>
      <c r="BA535" s="136"/>
      <c r="BB535" s="136"/>
      <c r="BC535" s="136"/>
      <c r="BD535" s="136"/>
      <c r="BE535" s="136"/>
      <c r="BF535" s="12"/>
    </row>
    <row r="536" spans="1:58"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6"/>
      <c r="AY536" s="136"/>
      <c r="AZ536" s="136"/>
      <c r="BA536" s="136"/>
      <c r="BB536" s="136"/>
      <c r="BC536" s="136"/>
      <c r="BD536" s="136"/>
      <c r="BE536" s="136"/>
      <c r="BF536" s="12"/>
    </row>
    <row r="537" spans="1:58"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6"/>
      <c r="AY537" s="136"/>
      <c r="AZ537" s="136"/>
      <c r="BA537" s="136"/>
      <c r="BB537" s="136"/>
      <c r="BC537" s="136"/>
      <c r="BD537" s="136"/>
      <c r="BE537" s="136"/>
      <c r="BF537" s="12"/>
    </row>
    <row r="538" spans="1:58"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36"/>
      <c r="AY538" s="136"/>
      <c r="AZ538" s="136"/>
      <c r="BA538" s="136"/>
      <c r="BB538" s="136"/>
      <c r="BC538" s="136"/>
      <c r="BD538" s="136"/>
      <c r="BE538" s="136"/>
      <c r="BF538" s="12"/>
    </row>
    <row r="539" spans="1:58"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36"/>
      <c r="AZ539" s="136"/>
      <c r="BA539" s="136"/>
      <c r="BB539" s="136"/>
      <c r="BC539" s="136"/>
      <c r="BD539" s="136"/>
      <c r="BE539" s="136"/>
      <c r="BF539" s="12"/>
    </row>
    <row r="540" spans="1:58"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36"/>
      <c r="AY540" s="136"/>
      <c r="AZ540" s="136"/>
      <c r="BA540" s="136"/>
      <c r="BB540" s="136"/>
      <c r="BC540" s="136"/>
      <c r="BD540" s="136"/>
      <c r="BE540" s="136"/>
      <c r="BF540" s="12"/>
    </row>
    <row r="541" spans="1:58"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36"/>
      <c r="AX541" s="136"/>
      <c r="AY541" s="136"/>
      <c r="AZ541" s="136"/>
      <c r="BA541" s="136"/>
      <c r="BB541" s="136"/>
      <c r="BC541" s="136"/>
      <c r="BD541" s="136"/>
      <c r="BE541" s="136"/>
      <c r="BF541" s="12"/>
    </row>
    <row r="542" spans="1:58"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36"/>
      <c r="AX542" s="136"/>
      <c r="AY542" s="136"/>
      <c r="AZ542" s="136"/>
      <c r="BA542" s="136"/>
      <c r="BB542" s="136"/>
      <c r="BC542" s="136"/>
      <c r="BD542" s="136"/>
      <c r="BE542" s="136"/>
      <c r="BF542" s="12"/>
    </row>
    <row r="543" spans="1:58"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36"/>
      <c r="AY543" s="136"/>
      <c r="AZ543" s="136"/>
      <c r="BA543" s="136"/>
      <c r="BB543" s="136"/>
      <c r="BC543" s="136"/>
      <c r="BD543" s="136"/>
      <c r="BE543" s="136"/>
      <c r="BF543" s="12"/>
    </row>
    <row r="544" spans="1:58"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36"/>
      <c r="AY544" s="136"/>
      <c r="AZ544" s="136"/>
      <c r="BA544" s="136"/>
      <c r="BB544" s="136"/>
      <c r="BC544" s="136"/>
      <c r="BD544" s="136"/>
      <c r="BE544" s="136"/>
      <c r="BF544" s="12"/>
    </row>
    <row r="545" spans="1:58"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36"/>
      <c r="BA545" s="136"/>
      <c r="BB545" s="136"/>
      <c r="BC545" s="136"/>
      <c r="BD545" s="136"/>
      <c r="BE545" s="136"/>
      <c r="BF545" s="12"/>
    </row>
    <row r="546" spans="1:58"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36"/>
      <c r="AY546" s="136"/>
      <c r="AZ546" s="136"/>
      <c r="BA546" s="136"/>
      <c r="BB546" s="136"/>
      <c r="BC546" s="136"/>
      <c r="BD546" s="136"/>
      <c r="BE546" s="136"/>
      <c r="BF546" s="12"/>
    </row>
    <row r="547" spans="1:58"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36"/>
      <c r="AZ547" s="136"/>
      <c r="BA547" s="136"/>
      <c r="BB547" s="136"/>
      <c r="BC547" s="136"/>
      <c r="BD547" s="136"/>
      <c r="BE547" s="136"/>
      <c r="BF547" s="12"/>
    </row>
    <row r="548" spans="1:58"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36"/>
      <c r="BA548" s="136"/>
      <c r="BB548" s="136"/>
      <c r="BC548" s="136"/>
      <c r="BD548" s="136"/>
      <c r="BE548" s="136"/>
      <c r="BF548" s="12"/>
    </row>
    <row r="549" spans="1:58"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36"/>
      <c r="AY549" s="136"/>
      <c r="AZ549" s="136"/>
      <c r="BA549" s="136"/>
      <c r="BB549" s="136"/>
      <c r="BC549" s="136"/>
      <c r="BD549" s="136"/>
      <c r="BE549" s="136"/>
      <c r="BF549" s="12"/>
    </row>
    <row r="550" spans="1:58"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36"/>
      <c r="AZ550" s="136"/>
      <c r="BA550" s="136"/>
      <c r="BB550" s="136"/>
      <c r="BC550" s="136"/>
      <c r="BD550" s="136"/>
      <c r="BE550" s="136"/>
      <c r="BF550" s="12"/>
    </row>
    <row r="551" spans="1:58"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36"/>
      <c r="BA551" s="136"/>
      <c r="BB551" s="136"/>
      <c r="BC551" s="136"/>
      <c r="BD551" s="136"/>
      <c r="BE551" s="136"/>
      <c r="BF551" s="12"/>
    </row>
    <row r="552" spans="1:58"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36"/>
      <c r="AZ552" s="136"/>
      <c r="BA552" s="136"/>
      <c r="BB552" s="136"/>
      <c r="BC552" s="136"/>
      <c r="BD552" s="136"/>
      <c r="BE552" s="136"/>
      <c r="BF552" s="12"/>
    </row>
    <row r="553" spans="1:58"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36"/>
      <c r="BA553" s="136"/>
      <c r="BB553" s="136"/>
      <c r="BC553" s="136"/>
      <c r="BD553" s="136"/>
      <c r="BE553" s="136"/>
      <c r="BF553" s="12"/>
    </row>
    <row r="554" spans="1:58"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36"/>
      <c r="BA554" s="136"/>
      <c r="BB554" s="136"/>
      <c r="BC554" s="136"/>
      <c r="BD554" s="136"/>
      <c r="BE554" s="136"/>
      <c r="BF554" s="12"/>
    </row>
    <row r="555" spans="1:58"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36"/>
      <c r="AY555" s="136"/>
      <c r="AZ555" s="136"/>
      <c r="BA555" s="136"/>
      <c r="BB555" s="136"/>
      <c r="BC555" s="136"/>
      <c r="BD555" s="136"/>
      <c r="BE555" s="136"/>
      <c r="BF555" s="12"/>
    </row>
    <row r="556" spans="1:58"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36"/>
      <c r="AY556" s="136"/>
      <c r="AZ556" s="136"/>
      <c r="BA556" s="136"/>
      <c r="BB556" s="136"/>
      <c r="BC556" s="136"/>
      <c r="BD556" s="136"/>
      <c r="BE556" s="136"/>
      <c r="BF556" s="12"/>
    </row>
    <row r="557" spans="1:58"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36"/>
      <c r="AZ557" s="136"/>
      <c r="BA557" s="136"/>
      <c r="BB557" s="136"/>
      <c r="BC557" s="136"/>
      <c r="BD557" s="136"/>
      <c r="BE557" s="136"/>
      <c r="BF557" s="12"/>
    </row>
    <row r="558" spans="1:58"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36"/>
      <c r="AZ558" s="136"/>
      <c r="BA558" s="136"/>
      <c r="BB558" s="136"/>
      <c r="BC558" s="136"/>
      <c r="BD558" s="136"/>
      <c r="BE558" s="136"/>
      <c r="BF558" s="12"/>
    </row>
    <row r="559" spans="1:58"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36"/>
      <c r="BA559" s="136"/>
      <c r="BB559" s="136"/>
      <c r="BC559" s="136"/>
      <c r="BD559" s="136"/>
      <c r="BE559" s="136"/>
      <c r="BF559" s="12"/>
    </row>
    <row r="560" spans="1:58"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36"/>
      <c r="AZ560" s="136"/>
      <c r="BA560" s="136"/>
      <c r="BB560" s="136"/>
      <c r="BC560" s="136"/>
      <c r="BD560" s="136"/>
      <c r="BE560" s="136"/>
      <c r="BF560" s="12"/>
    </row>
    <row r="561" spans="1:58"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36"/>
      <c r="AZ561" s="136"/>
      <c r="BA561" s="136"/>
      <c r="BB561" s="136"/>
      <c r="BC561" s="136"/>
      <c r="BD561" s="136"/>
      <c r="BE561" s="136"/>
      <c r="BF561" s="12"/>
    </row>
    <row r="562" spans="1:58"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36"/>
      <c r="AX562" s="136"/>
      <c r="AY562" s="136"/>
      <c r="AZ562" s="136"/>
      <c r="BA562" s="136"/>
      <c r="BB562" s="136"/>
      <c r="BC562" s="136"/>
      <c r="BD562" s="136"/>
      <c r="BE562" s="136"/>
      <c r="BF562" s="12"/>
    </row>
    <row r="563" spans="1:58"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36"/>
      <c r="AY563" s="136"/>
      <c r="AZ563" s="136"/>
      <c r="BA563" s="136"/>
      <c r="BB563" s="136"/>
      <c r="BC563" s="136"/>
      <c r="BD563" s="136"/>
      <c r="BE563" s="136"/>
      <c r="BF563" s="12"/>
    </row>
    <row r="564" spans="1:58"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36"/>
      <c r="AY564" s="136"/>
      <c r="AZ564" s="136"/>
      <c r="BA564" s="136"/>
      <c r="BB564" s="136"/>
      <c r="BC564" s="136"/>
      <c r="BD564" s="136"/>
      <c r="BE564" s="136"/>
      <c r="BF564" s="12"/>
    </row>
    <row r="565" spans="1:58"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36"/>
      <c r="AZ565" s="136"/>
      <c r="BA565" s="136"/>
      <c r="BB565" s="136"/>
      <c r="BC565" s="136"/>
      <c r="BD565" s="136"/>
      <c r="BE565" s="136"/>
      <c r="BF565" s="12"/>
    </row>
    <row r="566" spans="1:58"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36"/>
      <c r="AY566" s="136"/>
      <c r="AZ566" s="136"/>
      <c r="BA566" s="136"/>
      <c r="BB566" s="136"/>
      <c r="BC566" s="136"/>
      <c r="BD566" s="136"/>
      <c r="BE566" s="136"/>
      <c r="BF566" s="12"/>
    </row>
    <row r="567" spans="1:58"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36"/>
      <c r="AZ567" s="136"/>
      <c r="BA567" s="136"/>
      <c r="BB567" s="136"/>
      <c r="BC567" s="136"/>
      <c r="BD567" s="136"/>
      <c r="BE567" s="136"/>
      <c r="BF567" s="12"/>
    </row>
    <row r="568" spans="1:58"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36"/>
      <c r="AY568" s="136"/>
      <c r="AZ568" s="136"/>
      <c r="BA568" s="136"/>
      <c r="BB568" s="136"/>
      <c r="BC568" s="136"/>
      <c r="BD568" s="136"/>
      <c r="BE568" s="136"/>
      <c r="BF568" s="12"/>
    </row>
    <row r="569" spans="1:58"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36"/>
      <c r="AY569" s="136"/>
      <c r="AZ569" s="136"/>
      <c r="BA569" s="136"/>
      <c r="BB569" s="136"/>
      <c r="BC569" s="136"/>
      <c r="BD569" s="136"/>
      <c r="BE569" s="136"/>
      <c r="BF569" s="12"/>
    </row>
    <row r="570" spans="1:58"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6"/>
      <c r="AY570" s="136"/>
      <c r="AZ570" s="136"/>
      <c r="BA570" s="136"/>
      <c r="BB570" s="136"/>
      <c r="BC570" s="136"/>
      <c r="BD570" s="136"/>
      <c r="BE570" s="136"/>
      <c r="BF570" s="12"/>
    </row>
    <row r="571" spans="1:58"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36"/>
      <c r="AY571" s="136"/>
      <c r="AZ571" s="136"/>
      <c r="BA571" s="136"/>
      <c r="BB571" s="136"/>
      <c r="BC571" s="136"/>
      <c r="BD571" s="136"/>
      <c r="BE571" s="136"/>
      <c r="BF571" s="12"/>
    </row>
    <row r="572" spans="1:58"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6"/>
      <c r="AY572" s="136"/>
      <c r="AZ572" s="136"/>
      <c r="BA572" s="136"/>
      <c r="BB572" s="136"/>
      <c r="BC572" s="136"/>
      <c r="BD572" s="136"/>
      <c r="BE572" s="136"/>
      <c r="BF572" s="12"/>
    </row>
    <row r="573" spans="1:58"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6"/>
      <c r="AY573" s="136"/>
      <c r="AZ573" s="136"/>
      <c r="BA573" s="136"/>
      <c r="BB573" s="136"/>
      <c r="BC573" s="136"/>
      <c r="BD573" s="136"/>
      <c r="BE573" s="136"/>
      <c r="BF573" s="12"/>
    </row>
    <row r="574" spans="1:58"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36"/>
      <c r="AZ574" s="136"/>
      <c r="BA574" s="136"/>
      <c r="BB574" s="136"/>
      <c r="BC574" s="136"/>
      <c r="BD574" s="136"/>
      <c r="BE574" s="136"/>
      <c r="BF574" s="12"/>
    </row>
    <row r="575" spans="1:58"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36"/>
      <c r="AX575" s="136"/>
      <c r="AY575" s="136"/>
      <c r="AZ575" s="136"/>
      <c r="BA575" s="136"/>
      <c r="BB575" s="136"/>
      <c r="BC575" s="136"/>
      <c r="BD575" s="136"/>
      <c r="BE575" s="136"/>
      <c r="BF575" s="12"/>
    </row>
    <row r="576" spans="1:58"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36"/>
      <c r="AX576" s="136"/>
      <c r="AY576" s="136"/>
      <c r="AZ576" s="136"/>
      <c r="BA576" s="136"/>
      <c r="BB576" s="136"/>
      <c r="BC576" s="136"/>
      <c r="BD576" s="136"/>
      <c r="BE576" s="136"/>
      <c r="BF576" s="12"/>
    </row>
    <row r="577" spans="1:58"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36"/>
      <c r="AX577" s="136"/>
      <c r="AY577" s="136"/>
      <c r="AZ577" s="136"/>
      <c r="BA577" s="136"/>
      <c r="BB577" s="136"/>
      <c r="BC577" s="136"/>
      <c r="BD577" s="136"/>
      <c r="BE577" s="136"/>
      <c r="BF577" s="12"/>
    </row>
    <row r="578" spans="1:58"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36"/>
      <c r="AX578" s="136"/>
      <c r="AY578" s="136"/>
      <c r="AZ578" s="136"/>
      <c r="BA578" s="136"/>
      <c r="BB578" s="136"/>
      <c r="BC578" s="136"/>
      <c r="BD578" s="136"/>
      <c r="BE578" s="136"/>
      <c r="BF578" s="12"/>
    </row>
    <row r="579" spans="1:58"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36"/>
      <c r="AX579" s="136"/>
      <c r="AY579" s="136"/>
      <c r="AZ579" s="136"/>
      <c r="BA579" s="136"/>
      <c r="BB579" s="136"/>
      <c r="BC579" s="136"/>
      <c r="BD579" s="136"/>
      <c r="BE579" s="136"/>
      <c r="BF579" s="12"/>
    </row>
    <row r="580" spans="1:58"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36"/>
      <c r="AY580" s="136"/>
      <c r="AZ580" s="136"/>
      <c r="BA580" s="136"/>
      <c r="BB580" s="136"/>
      <c r="BC580" s="136"/>
      <c r="BD580" s="136"/>
      <c r="BE580" s="136"/>
      <c r="BF580" s="12"/>
    </row>
    <row r="581" spans="1:58"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36"/>
      <c r="AX581" s="136"/>
      <c r="AY581" s="136"/>
      <c r="AZ581" s="136"/>
      <c r="BA581" s="136"/>
      <c r="BB581" s="136"/>
      <c r="BC581" s="136"/>
      <c r="BD581" s="136"/>
      <c r="BE581" s="136"/>
      <c r="BF581" s="12"/>
    </row>
    <row r="582" spans="1:58"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36"/>
      <c r="AX582" s="136"/>
      <c r="AY582" s="136"/>
      <c r="AZ582" s="136"/>
      <c r="BA582" s="136"/>
      <c r="BB582" s="136"/>
      <c r="BC582" s="136"/>
      <c r="BD582" s="136"/>
      <c r="BE582" s="136"/>
      <c r="BF582" s="12"/>
    </row>
    <row r="583" spans="1:58"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36"/>
      <c r="AX583" s="136"/>
      <c r="AY583" s="136"/>
      <c r="AZ583" s="136"/>
      <c r="BA583" s="136"/>
      <c r="BB583" s="136"/>
      <c r="BC583" s="136"/>
      <c r="BD583" s="136"/>
      <c r="BE583" s="136"/>
      <c r="BF583" s="12"/>
    </row>
    <row r="584" spans="1:58"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36"/>
      <c r="AX584" s="136"/>
      <c r="AY584" s="136"/>
      <c r="AZ584" s="136"/>
      <c r="BA584" s="136"/>
      <c r="BB584" s="136"/>
      <c r="BC584" s="136"/>
      <c r="BD584" s="136"/>
      <c r="BE584" s="136"/>
      <c r="BF584" s="12"/>
    </row>
    <row r="585" spans="1:58"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36"/>
      <c r="AX585" s="136"/>
      <c r="AY585" s="136"/>
      <c r="AZ585" s="136"/>
      <c r="BA585" s="136"/>
      <c r="BB585" s="136"/>
      <c r="BC585" s="136"/>
      <c r="BD585" s="136"/>
      <c r="BE585" s="136"/>
      <c r="BF585" s="12"/>
    </row>
    <row r="586" spans="1:58"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36"/>
      <c r="AX586" s="136"/>
      <c r="AY586" s="136"/>
      <c r="AZ586" s="136"/>
      <c r="BA586" s="136"/>
      <c r="BB586" s="136"/>
      <c r="BC586" s="136"/>
      <c r="BD586" s="136"/>
      <c r="BE586" s="136"/>
      <c r="BF586" s="12"/>
    </row>
    <row r="587" spans="1:58"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36"/>
      <c r="AY587" s="136"/>
      <c r="AZ587" s="136"/>
      <c r="BA587" s="136"/>
      <c r="BB587" s="136"/>
      <c r="BC587" s="136"/>
      <c r="BD587" s="136"/>
      <c r="BE587" s="136"/>
      <c r="BF587" s="12"/>
    </row>
    <row r="588" spans="1:58"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36"/>
      <c r="AY588" s="136"/>
      <c r="AZ588" s="136"/>
      <c r="BA588" s="136"/>
      <c r="BB588" s="136"/>
      <c r="BC588" s="136"/>
      <c r="BD588" s="136"/>
      <c r="BE588" s="136"/>
      <c r="BF588" s="12"/>
    </row>
    <row r="589" spans="1:58"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6"/>
      <c r="AY589" s="136"/>
      <c r="AZ589" s="136"/>
      <c r="BA589" s="136"/>
      <c r="BB589" s="136"/>
      <c r="BC589" s="136"/>
      <c r="BD589" s="136"/>
      <c r="BE589" s="136"/>
      <c r="BF589" s="12"/>
    </row>
    <row r="590" spans="1:58"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6"/>
      <c r="AY590" s="136"/>
      <c r="AZ590" s="136"/>
      <c r="BA590" s="136"/>
      <c r="BB590" s="136"/>
      <c r="BC590" s="136"/>
      <c r="BD590" s="136"/>
      <c r="BE590" s="136"/>
      <c r="BF590" s="12"/>
    </row>
    <row r="591" spans="1:58"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6"/>
      <c r="AY591" s="136"/>
      <c r="AZ591" s="136"/>
      <c r="BA591" s="136"/>
      <c r="BB591" s="136"/>
      <c r="BC591" s="136"/>
      <c r="BD591" s="136"/>
      <c r="BE591" s="136"/>
      <c r="BF591" s="12"/>
    </row>
    <row r="592" spans="1:58"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36"/>
      <c r="AX592" s="136"/>
      <c r="AY592" s="136"/>
      <c r="AZ592" s="136"/>
      <c r="BA592" s="136"/>
      <c r="BB592" s="136"/>
      <c r="BC592" s="136"/>
      <c r="BD592" s="136"/>
      <c r="BE592" s="136"/>
      <c r="BF592" s="12"/>
    </row>
    <row r="593" spans="1:58"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36"/>
      <c r="AY593" s="136"/>
      <c r="AZ593" s="136"/>
      <c r="BA593" s="136"/>
      <c r="BB593" s="136"/>
      <c r="BC593" s="136"/>
      <c r="BD593" s="136"/>
      <c r="BE593" s="136"/>
      <c r="BF593" s="12"/>
    </row>
    <row r="594" spans="1:58"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36"/>
      <c r="AX594" s="136"/>
      <c r="AY594" s="136"/>
      <c r="AZ594" s="136"/>
      <c r="BA594" s="136"/>
      <c r="BB594" s="136"/>
      <c r="BC594" s="136"/>
      <c r="BD594" s="136"/>
      <c r="BE594" s="136"/>
      <c r="BF594" s="12"/>
    </row>
    <row r="595" spans="1:58"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36"/>
      <c r="AX595" s="136"/>
      <c r="AY595" s="136"/>
      <c r="AZ595" s="136"/>
      <c r="BA595" s="136"/>
      <c r="BB595" s="136"/>
      <c r="BC595" s="136"/>
      <c r="BD595" s="136"/>
      <c r="BE595" s="136"/>
      <c r="BF595" s="12"/>
    </row>
    <row r="596" spans="1:58"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36"/>
      <c r="AX596" s="136"/>
      <c r="AY596" s="136"/>
      <c r="AZ596" s="136"/>
      <c r="BA596" s="136"/>
      <c r="BB596" s="136"/>
      <c r="BC596" s="136"/>
      <c r="BD596" s="136"/>
      <c r="BE596" s="136"/>
      <c r="BF596" s="12"/>
    </row>
    <row r="597" spans="1:58"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36"/>
      <c r="AX597" s="136"/>
      <c r="AY597" s="136"/>
      <c r="AZ597" s="136"/>
      <c r="BA597" s="136"/>
      <c r="BB597" s="136"/>
      <c r="BC597" s="136"/>
      <c r="BD597" s="136"/>
      <c r="BE597" s="136"/>
      <c r="BF597" s="12"/>
    </row>
    <row r="598" spans="1:58"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36"/>
      <c r="AX598" s="136"/>
      <c r="AY598" s="136"/>
      <c r="AZ598" s="136"/>
      <c r="BA598" s="136"/>
      <c r="BB598" s="136"/>
      <c r="BC598" s="136"/>
      <c r="BD598" s="136"/>
      <c r="BE598" s="136"/>
      <c r="BF598" s="12"/>
    </row>
    <row r="599" spans="1:58"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36"/>
      <c r="AX599" s="136"/>
      <c r="AY599" s="136"/>
      <c r="AZ599" s="136"/>
      <c r="BA599" s="136"/>
      <c r="BB599" s="136"/>
      <c r="BC599" s="136"/>
      <c r="BD599" s="136"/>
      <c r="BE599" s="136"/>
      <c r="BF599" s="12"/>
    </row>
    <row r="600" spans="1:58"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36"/>
      <c r="AX600" s="136"/>
      <c r="AY600" s="136"/>
      <c r="AZ600" s="136"/>
      <c r="BA600" s="136"/>
      <c r="BB600" s="136"/>
      <c r="BC600" s="136"/>
      <c r="BD600" s="136"/>
      <c r="BE600" s="136"/>
      <c r="BF600" s="12"/>
    </row>
    <row r="601" spans="1:58"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36"/>
      <c r="AX601" s="136"/>
      <c r="AY601" s="136"/>
      <c r="AZ601" s="136"/>
      <c r="BA601" s="136"/>
      <c r="BB601" s="136"/>
      <c r="BC601" s="136"/>
      <c r="BD601" s="136"/>
      <c r="BE601" s="136"/>
      <c r="BF601" s="12"/>
    </row>
    <row r="602" spans="1:58"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36"/>
      <c r="AX602" s="136"/>
      <c r="AY602" s="136"/>
      <c r="AZ602" s="136"/>
      <c r="BA602" s="136"/>
      <c r="BB602" s="136"/>
      <c r="BC602" s="136"/>
      <c r="BD602" s="136"/>
      <c r="BE602" s="136"/>
      <c r="BF602" s="12"/>
    </row>
    <row r="603" spans="1:58"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36"/>
      <c r="AX603" s="136"/>
      <c r="AY603" s="136"/>
      <c r="AZ603" s="136"/>
      <c r="BA603" s="136"/>
      <c r="BB603" s="136"/>
      <c r="BC603" s="136"/>
      <c r="BD603" s="136"/>
      <c r="BE603" s="136"/>
      <c r="BF603" s="12"/>
    </row>
    <row r="604" spans="1:58"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36"/>
      <c r="AX604" s="136"/>
      <c r="AY604" s="136"/>
      <c r="AZ604" s="136"/>
      <c r="BA604" s="136"/>
      <c r="BB604" s="136"/>
      <c r="BC604" s="136"/>
      <c r="BD604" s="136"/>
      <c r="BE604" s="136"/>
      <c r="BF604" s="12"/>
    </row>
    <row r="605" spans="1:58"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36"/>
      <c r="AX605" s="136"/>
      <c r="AY605" s="136"/>
      <c r="AZ605" s="136"/>
      <c r="BA605" s="136"/>
      <c r="BB605" s="136"/>
      <c r="BC605" s="136"/>
      <c r="BD605" s="136"/>
      <c r="BE605" s="136"/>
      <c r="BF605" s="12"/>
    </row>
    <row r="606" spans="1:58"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36"/>
      <c r="AX606" s="136"/>
      <c r="AY606" s="136"/>
      <c r="AZ606" s="136"/>
      <c r="BA606" s="136"/>
      <c r="BB606" s="136"/>
      <c r="BC606" s="136"/>
      <c r="BD606" s="136"/>
      <c r="BE606" s="136"/>
      <c r="BF606" s="12"/>
    </row>
    <row r="607" spans="1:58"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36"/>
      <c r="AX607" s="136"/>
      <c r="AY607" s="136"/>
      <c r="AZ607" s="136"/>
      <c r="BA607" s="136"/>
      <c r="BB607" s="136"/>
      <c r="BC607" s="136"/>
      <c r="BD607" s="136"/>
      <c r="BE607" s="136"/>
      <c r="BF607" s="12"/>
    </row>
    <row r="608" spans="1:58"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36"/>
      <c r="AY608" s="136"/>
      <c r="AZ608" s="136"/>
      <c r="BA608" s="136"/>
      <c r="BB608" s="136"/>
      <c r="BC608" s="136"/>
      <c r="BD608" s="136"/>
      <c r="BE608" s="136"/>
      <c r="BF608" s="12"/>
    </row>
    <row r="609" spans="1:58"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36"/>
      <c r="AX609" s="136"/>
      <c r="AY609" s="136"/>
      <c r="AZ609" s="136"/>
      <c r="BA609" s="136"/>
      <c r="BB609" s="136"/>
      <c r="BC609" s="136"/>
      <c r="BD609" s="136"/>
      <c r="BE609" s="136"/>
      <c r="BF609" s="12"/>
    </row>
    <row r="610" spans="1:58"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36"/>
      <c r="AX610" s="136"/>
      <c r="AY610" s="136"/>
      <c r="AZ610" s="136"/>
      <c r="BA610" s="136"/>
      <c r="BB610" s="136"/>
      <c r="BC610" s="136"/>
      <c r="BD610" s="136"/>
      <c r="BE610" s="136"/>
      <c r="BF610" s="12"/>
    </row>
    <row r="611" spans="1:58"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36"/>
      <c r="AX611" s="136"/>
      <c r="AY611" s="136"/>
      <c r="AZ611" s="136"/>
      <c r="BA611" s="136"/>
      <c r="BB611" s="136"/>
      <c r="BC611" s="136"/>
      <c r="BD611" s="136"/>
      <c r="BE611" s="136"/>
      <c r="BF611" s="12"/>
    </row>
    <row r="612" spans="1:58"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36"/>
      <c r="AX612" s="136"/>
      <c r="AY612" s="136"/>
      <c r="AZ612" s="136"/>
      <c r="BA612" s="136"/>
      <c r="BB612" s="136"/>
      <c r="BC612" s="136"/>
      <c r="BD612" s="136"/>
      <c r="BE612" s="136"/>
      <c r="BF612" s="12"/>
    </row>
    <row r="613" spans="1:58"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36"/>
      <c r="AX613" s="136"/>
      <c r="AY613" s="136"/>
      <c r="AZ613" s="136"/>
      <c r="BA613" s="136"/>
      <c r="BB613" s="136"/>
      <c r="BC613" s="136"/>
      <c r="BD613" s="136"/>
      <c r="BE613" s="136"/>
      <c r="BF613" s="12"/>
    </row>
    <row r="614" spans="1:58"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36"/>
      <c r="AX614" s="136"/>
      <c r="AY614" s="136"/>
      <c r="AZ614" s="136"/>
      <c r="BA614" s="136"/>
      <c r="BB614" s="136"/>
      <c r="BC614" s="136"/>
      <c r="BD614" s="136"/>
      <c r="BE614" s="136"/>
      <c r="BF614" s="12"/>
    </row>
    <row r="615" spans="1:58"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36"/>
      <c r="AX615" s="136"/>
      <c r="AY615" s="136"/>
      <c r="AZ615" s="136"/>
      <c r="BA615" s="136"/>
      <c r="BB615" s="136"/>
      <c r="BC615" s="136"/>
      <c r="BD615" s="136"/>
      <c r="BE615" s="136"/>
      <c r="BF615" s="12"/>
    </row>
    <row r="616" spans="1:58"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36"/>
      <c r="AX616" s="136"/>
      <c r="AY616" s="136"/>
      <c r="AZ616" s="136"/>
      <c r="BA616" s="136"/>
      <c r="BB616" s="136"/>
      <c r="BC616" s="136"/>
      <c r="BD616" s="136"/>
      <c r="BE616" s="136"/>
      <c r="BF616" s="12"/>
    </row>
    <row r="617" spans="1:58"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36"/>
      <c r="AX617" s="136"/>
      <c r="AY617" s="136"/>
      <c r="AZ617" s="136"/>
      <c r="BA617" s="136"/>
      <c r="BB617" s="136"/>
      <c r="BC617" s="136"/>
      <c r="BD617" s="136"/>
      <c r="BE617" s="136"/>
      <c r="BF617" s="12"/>
    </row>
    <row r="618" spans="1:58"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36"/>
      <c r="AX618" s="136"/>
      <c r="AY618" s="136"/>
      <c r="AZ618" s="136"/>
      <c r="BA618" s="136"/>
      <c r="BB618" s="136"/>
      <c r="BC618" s="136"/>
      <c r="BD618" s="136"/>
      <c r="BE618" s="136"/>
      <c r="BF618" s="12"/>
    </row>
    <row r="619" spans="1:58"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36"/>
      <c r="AX619" s="136"/>
      <c r="AY619" s="136"/>
      <c r="AZ619" s="136"/>
      <c r="BA619" s="136"/>
      <c r="BB619" s="136"/>
      <c r="BC619" s="136"/>
      <c r="BD619" s="136"/>
      <c r="BE619" s="136"/>
      <c r="BF619" s="12"/>
    </row>
    <row r="620" spans="1:58"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36"/>
      <c r="AX620" s="136"/>
      <c r="AY620" s="136"/>
      <c r="AZ620" s="136"/>
      <c r="BA620" s="136"/>
      <c r="BB620" s="136"/>
      <c r="BC620" s="136"/>
      <c r="BD620" s="136"/>
      <c r="BE620" s="136"/>
      <c r="BF620" s="12"/>
    </row>
    <row r="621" spans="1:58"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36"/>
      <c r="AX621" s="136"/>
      <c r="AY621" s="136"/>
      <c r="AZ621" s="136"/>
      <c r="BA621" s="136"/>
      <c r="BB621" s="136"/>
      <c r="BC621" s="136"/>
      <c r="BD621" s="136"/>
      <c r="BE621" s="136"/>
      <c r="BF621" s="12"/>
    </row>
    <row r="622" spans="1:58"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36"/>
      <c r="AX622" s="136"/>
      <c r="AY622" s="136"/>
      <c r="AZ622" s="136"/>
      <c r="BA622" s="136"/>
      <c r="BB622" s="136"/>
      <c r="BC622" s="136"/>
      <c r="BD622" s="136"/>
      <c r="BE622" s="136"/>
      <c r="BF622" s="12"/>
    </row>
    <row r="623" spans="1:58"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36"/>
      <c r="AX623" s="136"/>
      <c r="AY623" s="136"/>
      <c r="AZ623" s="136"/>
      <c r="BA623" s="136"/>
      <c r="BB623" s="136"/>
      <c r="BC623" s="136"/>
      <c r="BD623" s="136"/>
      <c r="BE623" s="136"/>
      <c r="BF623" s="12"/>
    </row>
    <row r="624" spans="1:58"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6"/>
      <c r="AY624" s="136"/>
      <c r="AZ624" s="136"/>
      <c r="BA624" s="136"/>
      <c r="BB624" s="136"/>
      <c r="BC624" s="136"/>
      <c r="BD624" s="136"/>
      <c r="BE624" s="136"/>
      <c r="BF624" s="12"/>
    </row>
    <row r="625" spans="1:58"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36"/>
      <c r="AX625" s="136"/>
      <c r="AY625" s="136"/>
      <c r="AZ625" s="136"/>
      <c r="BA625" s="136"/>
      <c r="BB625" s="136"/>
      <c r="BC625" s="136"/>
      <c r="BD625" s="136"/>
      <c r="BE625" s="136"/>
      <c r="BF625" s="12"/>
    </row>
    <row r="626" spans="1:58"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6"/>
      <c r="AY626" s="136"/>
      <c r="AZ626" s="136"/>
      <c r="BA626" s="136"/>
      <c r="BB626" s="136"/>
      <c r="BC626" s="136"/>
      <c r="BD626" s="136"/>
      <c r="BE626" s="136"/>
      <c r="BF626" s="12"/>
    </row>
    <row r="627" spans="1:58"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6"/>
      <c r="AY627" s="136"/>
      <c r="AZ627" s="136"/>
      <c r="BA627" s="136"/>
      <c r="BB627" s="136"/>
      <c r="BC627" s="136"/>
      <c r="BD627" s="136"/>
      <c r="BE627" s="136"/>
      <c r="BF627" s="12"/>
    </row>
    <row r="628" spans="1:58"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36"/>
      <c r="AX628" s="136"/>
      <c r="AY628" s="136"/>
      <c r="AZ628" s="136"/>
      <c r="BA628" s="136"/>
      <c r="BB628" s="136"/>
      <c r="BC628" s="136"/>
      <c r="BD628" s="136"/>
      <c r="BE628" s="136"/>
      <c r="BF628" s="12"/>
    </row>
    <row r="629" spans="1:58"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36"/>
      <c r="AX629" s="136"/>
      <c r="AY629" s="136"/>
      <c r="AZ629" s="136"/>
      <c r="BA629" s="136"/>
      <c r="BB629" s="136"/>
      <c r="BC629" s="136"/>
      <c r="BD629" s="136"/>
      <c r="BE629" s="136"/>
      <c r="BF629" s="12"/>
    </row>
    <row r="630" spans="1:58"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36"/>
      <c r="AY630" s="136"/>
      <c r="AZ630" s="136"/>
      <c r="BA630" s="136"/>
      <c r="BB630" s="136"/>
      <c r="BC630" s="136"/>
      <c r="BD630" s="136"/>
      <c r="BE630" s="136"/>
      <c r="BF630" s="12"/>
    </row>
    <row r="631" spans="1:58"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36"/>
      <c r="AX631" s="136"/>
      <c r="AY631" s="136"/>
      <c r="AZ631" s="136"/>
      <c r="BA631" s="136"/>
      <c r="BB631" s="136"/>
      <c r="BC631" s="136"/>
      <c r="BD631" s="136"/>
      <c r="BE631" s="136"/>
      <c r="BF631" s="12"/>
    </row>
    <row r="632" spans="1:58"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36"/>
      <c r="AX632" s="136"/>
      <c r="AY632" s="136"/>
      <c r="AZ632" s="136"/>
      <c r="BA632" s="136"/>
      <c r="BB632" s="136"/>
      <c r="BC632" s="136"/>
      <c r="BD632" s="136"/>
      <c r="BE632" s="136"/>
      <c r="BF632" s="12"/>
    </row>
    <row r="633" spans="1:58"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36"/>
      <c r="AX633" s="136"/>
      <c r="AY633" s="136"/>
      <c r="AZ633" s="136"/>
      <c r="BA633" s="136"/>
      <c r="BB633" s="136"/>
      <c r="BC633" s="136"/>
      <c r="BD633" s="136"/>
      <c r="BE633" s="136"/>
      <c r="BF633" s="12"/>
    </row>
    <row r="634" spans="1:58"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36"/>
      <c r="AX634" s="136"/>
      <c r="AY634" s="136"/>
      <c r="AZ634" s="136"/>
      <c r="BA634" s="136"/>
      <c r="BB634" s="136"/>
      <c r="BC634" s="136"/>
      <c r="BD634" s="136"/>
      <c r="BE634" s="136"/>
      <c r="BF634" s="12"/>
    </row>
    <row r="635" spans="1:58"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36"/>
      <c r="AX635" s="136"/>
      <c r="AY635" s="136"/>
      <c r="AZ635" s="136"/>
      <c r="BA635" s="136"/>
      <c r="BB635" s="136"/>
      <c r="BC635" s="136"/>
      <c r="BD635" s="136"/>
      <c r="BE635" s="136"/>
      <c r="BF635" s="12"/>
    </row>
    <row r="636" spans="1:58"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36"/>
      <c r="AX636" s="136"/>
      <c r="AY636" s="136"/>
      <c r="AZ636" s="136"/>
      <c r="BA636" s="136"/>
      <c r="BB636" s="136"/>
      <c r="BC636" s="136"/>
      <c r="BD636" s="136"/>
      <c r="BE636" s="136"/>
      <c r="BF636" s="12"/>
    </row>
    <row r="637" spans="1:58"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36"/>
      <c r="AY637" s="136"/>
      <c r="AZ637" s="136"/>
      <c r="BA637" s="136"/>
      <c r="BB637" s="136"/>
      <c r="BC637" s="136"/>
      <c r="BD637" s="136"/>
      <c r="BE637" s="136"/>
      <c r="BF637" s="12"/>
    </row>
    <row r="638" spans="1:58"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36"/>
      <c r="AY638" s="136"/>
      <c r="AZ638" s="136"/>
      <c r="BA638" s="136"/>
      <c r="BB638" s="136"/>
      <c r="BC638" s="136"/>
      <c r="BD638" s="136"/>
      <c r="BE638" s="136"/>
      <c r="BF638" s="12"/>
    </row>
    <row r="639" spans="1:58"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36"/>
      <c r="AY639" s="136"/>
      <c r="AZ639" s="136"/>
      <c r="BA639" s="136"/>
      <c r="BB639" s="136"/>
      <c r="BC639" s="136"/>
      <c r="BD639" s="136"/>
      <c r="BE639" s="136"/>
      <c r="BF639" s="12"/>
    </row>
    <row r="640" spans="1:58"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36"/>
      <c r="AY640" s="136"/>
      <c r="AZ640" s="136"/>
      <c r="BA640" s="136"/>
      <c r="BB640" s="136"/>
      <c r="BC640" s="136"/>
      <c r="BD640" s="136"/>
      <c r="BE640" s="136"/>
      <c r="BF640" s="12"/>
    </row>
    <row r="641" spans="1:58"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36"/>
      <c r="AY641" s="136"/>
      <c r="AZ641" s="136"/>
      <c r="BA641" s="136"/>
      <c r="BB641" s="136"/>
      <c r="BC641" s="136"/>
      <c r="BD641" s="136"/>
      <c r="BE641" s="136"/>
      <c r="BF641" s="12"/>
    </row>
    <row r="642" spans="1:58"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36"/>
      <c r="AX642" s="136"/>
      <c r="AY642" s="136"/>
      <c r="AZ642" s="136"/>
      <c r="BA642" s="136"/>
      <c r="BB642" s="136"/>
      <c r="BC642" s="136"/>
      <c r="BD642" s="136"/>
      <c r="BE642" s="136"/>
      <c r="BF642" s="12"/>
    </row>
    <row r="643" spans="1:58"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6"/>
      <c r="AY643" s="136"/>
      <c r="AZ643" s="136"/>
      <c r="BA643" s="136"/>
      <c r="BB643" s="136"/>
      <c r="BC643" s="136"/>
      <c r="BD643" s="136"/>
      <c r="BE643" s="136"/>
      <c r="BF643" s="12"/>
    </row>
    <row r="644" spans="1:58"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6"/>
      <c r="AY644" s="136"/>
      <c r="AZ644" s="136"/>
      <c r="BA644" s="136"/>
      <c r="BB644" s="136"/>
      <c r="BC644" s="136"/>
      <c r="BD644" s="136"/>
      <c r="BE644" s="136"/>
      <c r="BF644" s="12"/>
    </row>
    <row r="645" spans="1:58"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6"/>
      <c r="AY645" s="136"/>
      <c r="AZ645" s="136"/>
      <c r="BA645" s="136"/>
      <c r="BB645" s="136"/>
      <c r="BC645" s="136"/>
      <c r="BD645" s="136"/>
      <c r="BE645" s="136"/>
      <c r="BF645" s="12"/>
    </row>
    <row r="646" spans="1:58"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36"/>
      <c r="AX646" s="136"/>
      <c r="AY646" s="136"/>
      <c r="AZ646" s="136"/>
      <c r="BA646" s="136"/>
      <c r="BB646" s="136"/>
      <c r="BC646" s="136"/>
      <c r="BD646" s="136"/>
      <c r="BE646" s="136"/>
      <c r="BF646" s="12"/>
    </row>
    <row r="647" spans="1:58"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36"/>
      <c r="AY647" s="136"/>
      <c r="AZ647" s="136"/>
      <c r="BA647" s="136"/>
      <c r="BB647" s="136"/>
      <c r="BC647" s="136"/>
      <c r="BD647" s="136"/>
      <c r="BE647" s="136"/>
      <c r="BF647" s="12"/>
    </row>
    <row r="648" spans="1:58"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36"/>
      <c r="AY648" s="136"/>
      <c r="AZ648" s="136"/>
      <c r="BA648" s="136"/>
      <c r="BB648" s="136"/>
      <c r="BC648" s="136"/>
      <c r="BD648" s="136"/>
      <c r="BE648" s="136"/>
      <c r="BF648" s="12"/>
    </row>
    <row r="649" spans="1:58"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36"/>
      <c r="AX649" s="136"/>
      <c r="AY649" s="136"/>
      <c r="AZ649" s="136"/>
      <c r="BA649" s="136"/>
      <c r="BB649" s="136"/>
      <c r="BC649" s="136"/>
      <c r="BD649" s="136"/>
      <c r="BE649" s="136"/>
      <c r="BF649" s="12"/>
    </row>
    <row r="650" spans="1:58"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36"/>
      <c r="AX650" s="136"/>
      <c r="AY650" s="136"/>
      <c r="AZ650" s="136"/>
      <c r="BA650" s="136"/>
      <c r="BB650" s="136"/>
      <c r="BC650" s="136"/>
      <c r="BD650" s="136"/>
      <c r="BE650" s="136"/>
      <c r="BF650" s="12"/>
    </row>
    <row r="651" spans="1:58"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36"/>
      <c r="AX651" s="136"/>
      <c r="AY651" s="136"/>
      <c r="AZ651" s="136"/>
      <c r="BA651" s="136"/>
      <c r="BB651" s="136"/>
      <c r="BC651" s="136"/>
      <c r="BD651" s="136"/>
      <c r="BE651" s="136"/>
      <c r="BF651" s="12"/>
    </row>
    <row r="652" spans="1:58"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36"/>
      <c r="AX652" s="136"/>
      <c r="AY652" s="136"/>
      <c r="AZ652" s="136"/>
      <c r="BA652" s="136"/>
      <c r="BB652" s="136"/>
      <c r="BC652" s="136"/>
      <c r="BD652" s="136"/>
      <c r="BE652" s="136"/>
      <c r="BF652" s="12"/>
    </row>
    <row r="653" spans="1:58"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36"/>
      <c r="AX653" s="136"/>
      <c r="AY653" s="136"/>
      <c r="AZ653" s="136"/>
      <c r="BA653" s="136"/>
      <c r="BB653" s="136"/>
      <c r="BC653" s="136"/>
      <c r="BD653" s="136"/>
      <c r="BE653" s="136"/>
      <c r="BF653" s="12"/>
    </row>
    <row r="654" spans="1:58"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36"/>
      <c r="AX654" s="136"/>
      <c r="AY654" s="136"/>
      <c r="AZ654" s="136"/>
      <c r="BA654" s="136"/>
      <c r="BB654" s="136"/>
      <c r="BC654" s="136"/>
      <c r="BD654" s="136"/>
      <c r="BE654" s="136"/>
      <c r="BF654" s="12"/>
    </row>
    <row r="655" spans="1:58"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36"/>
      <c r="AX655" s="136"/>
      <c r="AY655" s="136"/>
      <c r="AZ655" s="136"/>
      <c r="BA655" s="136"/>
      <c r="BB655" s="136"/>
      <c r="BC655" s="136"/>
      <c r="BD655" s="136"/>
      <c r="BE655" s="136"/>
      <c r="BF655" s="12"/>
    </row>
    <row r="656" spans="1:58"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36"/>
      <c r="AX656" s="136"/>
      <c r="AY656" s="136"/>
      <c r="AZ656" s="136"/>
      <c r="BA656" s="136"/>
      <c r="BB656" s="136"/>
      <c r="BC656" s="136"/>
      <c r="BD656" s="136"/>
      <c r="BE656" s="136"/>
      <c r="BF656" s="12"/>
    </row>
    <row r="657" spans="1:58"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36"/>
      <c r="AX657" s="136"/>
      <c r="AY657" s="136"/>
      <c r="AZ657" s="136"/>
      <c r="BA657" s="136"/>
      <c r="BB657" s="136"/>
      <c r="BC657" s="136"/>
      <c r="BD657" s="136"/>
      <c r="BE657" s="136"/>
      <c r="BF657" s="12"/>
    </row>
    <row r="658" spans="1:58"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36"/>
      <c r="AX658" s="136"/>
      <c r="AY658" s="136"/>
      <c r="AZ658" s="136"/>
      <c r="BA658" s="136"/>
      <c r="BB658" s="136"/>
      <c r="BC658" s="136"/>
      <c r="BD658" s="136"/>
      <c r="BE658" s="136"/>
      <c r="BF658" s="12"/>
    </row>
    <row r="659" spans="1:58"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36"/>
      <c r="AX659" s="136"/>
      <c r="AY659" s="136"/>
      <c r="AZ659" s="136"/>
      <c r="BA659" s="136"/>
      <c r="BB659" s="136"/>
      <c r="BC659" s="136"/>
      <c r="BD659" s="136"/>
      <c r="BE659" s="136"/>
      <c r="BF659" s="12"/>
    </row>
    <row r="660" spans="1:58"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36"/>
      <c r="AX660" s="136"/>
      <c r="AY660" s="136"/>
      <c r="AZ660" s="136"/>
      <c r="BA660" s="136"/>
      <c r="BB660" s="136"/>
      <c r="BC660" s="136"/>
      <c r="BD660" s="136"/>
      <c r="BE660" s="136"/>
      <c r="BF660" s="12"/>
    </row>
    <row r="661" spans="1:58"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36"/>
      <c r="AX661" s="136"/>
      <c r="AY661" s="136"/>
      <c r="AZ661" s="136"/>
      <c r="BA661" s="136"/>
      <c r="BB661" s="136"/>
      <c r="BC661" s="136"/>
      <c r="BD661" s="136"/>
      <c r="BE661" s="136"/>
      <c r="BF661" s="12"/>
    </row>
    <row r="662" spans="1:58"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36"/>
      <c r="AX662" s="136"/>
      <c r="AY662" s="136"/>
      <c r="AZ662" s="136"/>
      <c r="BA662" s="136"/>
      <c r="BB662" s="136"/>
      <c r="BC662" s="136"/>
      <c r="BD662" s="136"/>
      <c r="BE662" s="136"/>
      <c r="BF662" s="12"/>
    </row>
    <row r="663" spans="1:58"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36"/>
      <c r="AY663" s="136"/>
      <c r="AZ663" s="136"/>
      <c r="BA663" s="136"/>
      <c r="BB663" s="136"/>
      <c r="BC663" s="136"/>
      <c r="BD663" s="136"/>
      <c r="BE663" s="136"/>
      <c r="BF663" s="12"/>
    </row>
    <row r="664" spans="1:58"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36"/>
      <c r="AY664" s="136"/>
      <c r="AZ664" s="136"/>
      <c r="BA664" s="136"/>
      <c r="BB664" s="136"/>
      <c r="BC664" s="136"/>
      <c r="BD664" s="136"/>
      <c r="BE664" s="136"/>
      <c r="BF664" s="12"/>
    </row>
    <row r="665" spans="1:58"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36"/>
      <c r="AY665" s="136"/>
      <c r="AZ665" s="136"/>
      <c r="BA665" s="136"/>
      <c r="BB665" s="136"/>
      <c r="BC665" s="136"/>
      <c r="BD665" s="136"/>
      <c r="BE665" s="136"/>
      <c r="BF665" s="12"/>
    </row>
    <row r="666" spans="1:58"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36"/>
      <c r="AX666" s="136"/>
      <c r="AY666" s="136"/>
      <c r="AZ666" s="136"/>
      <c r="BA666" s="136"/>
      <c r="BB666" s="136"/>
      <c r="BC666" s="136"/>
      <c r="BD666" s="136"/>
      <c r="BE666" s="136"/>
      <c r="BF666" s="12"/>
    </row>
    <row r="667" spans="1:58"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36"/>
      <c r="BD667" s="136"/>
      <c r="BE667" s="136"/>
      <c r="BF667" s="12"/>
    </row>
    <row r="668" spans="1:58"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36"/>
      <c r="AY668" s="136"/>
      <c r="AZ668" s="136"/>
      <c r="BA668" s="136"/>
      <c r="BB668" s="136"/>
      <c r="BC668" s="136"/>
      <c r="BD668" s="136"/>
      <c r="BE668" s="136"/>
      <c r="BF668" s="12"/>
    </row>
    <row r="669" spans="1:58"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36"/>
      <c r="AY669" s="136"/>
      <c r="AZ669" s="136"/>
      <c r="BA669" s="136"/>
      <c r="BB669" s="136"/>
      <c r="BC669" s="136"/>
      <c r="BD669" s="136"/>
      <c r="BE669" s="136"/>
      <c r="BF669" s="12"/>
    </row>
    <row r="670" spans="1:58"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36"/>
      <c r="AY670" s="136"/>
      <c r="AZ670" s="136"/>
      <c r="BA670" s="136"/>
      <c r="BB670" s="136"/>
      <c r="BC670" s="136"/>
      <c r="BD670" s="136"/>
      <c r="BE670" s="136"/>
      <c r="BF670" s="12"/>
    </row>
    <row r="671" spans="1:58"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36"/>
      <c r="AY671" s="136"/>
      <c r="AZ671" s="136"/>
      <c r="BA671" s="136"/>
      <c r="BB671" s="136"/>
      <c r="BC671" s="136"/>
      <c r="BD671" s="136"/>
      <c r="BE671" s="136"/>
      <c r="BF671" s="12"/>
    </row>
    <row r="672" spans="1:58"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36"/>
      <c r="AY672" s="136"/>
      <c r="AZ672" s="136"/>
      <c r="BA672" s="136"/>
      <c r="BB672" s="136"/>
      <c r="BC672" s="136"/>
      <c r="BD672" s="136"/>
      <c r="BE672" s="136"/>
      <c r="BF672" s="12"/>
    </row>
    <row r="673" spans="1:58" s="5" customFormat="1" ht="11.25" hidden="1" x14ac:dyDescent="0.2">
      <c r="A673" s="13"/>
      <c r="B673" s="14"/>
      <c r="C673" s="15"/>
      <c r="D673" s="15"/>
      <c r="E673" s="1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36"/>
      <c r="AY673" s="136"/>
      <c r="AZ673" s="136"/>
      <c r="BA673" s="136"/>
      <c r="BB673" s="136"/>
      <c r="BC673" s="136"/>
      <c r="BD673" s="136"/>
      <c r="BE673" s="136"/>
      <c r="BF673" s="12"/>
    </row>
    <row r="674" spans="1:58"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37"/>
      <c r="BB674" s="137"/>
      <c r="BC674" s="137"/>
      <c r="BD674" s="137"/>
      <c r="BE674" s="137"/>
      <c r="BF674" s="12"/>
    </row>
    <row r="675" spans="1:58"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37"/>
      <c r="BB675" s="137"/>
      <c r="BC675" s="137"/>
      <c r="BD675" s="137"/>
      <c r="BE675" s="137"/>
      <c r="BF675" s="12"/>
    </row>
    <row r="676" spans="1:58"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37"/>
      <c r="BB676" s="137"/>
      <c r="BC676" s="137"/>
      <c r="BD676" s="137"/>
      <c r="BE676" s="137"/>
      <c r="BF676" s="12"/>
    </row>
    <row r="677" spans="1:58"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37"/>
      <c r="BB677" s="137"/>
      <c r="BC677" s="137"/>
      <c r="BD677" s="137"/>
      <c r="BE677" s="137"/>
      <c r="BF677" s="12"/>
    </row>
    <row r="678" spans="1:58"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37"/>
      <c r="BB678" s="137"/>
      <c r="BC678" s="137"/>
      <c r="BD678" s="137"/>
      <c r="BE678" s="137"/>
      <c r="BF678" s="12"/>
    </row>
    <row r="679" spans="1:58"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37"/>
      <c r="BB679" s="137"/>
      <c r="BC679" s="137"/>
      <c r="BD679" s="137"/>
      <c r="BE679" s="137"/>
      <c r="BF679" s="12"/>
    </row>
    <row r="680" spans="1:58"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37"/>
      <c r="BB680" s="137"/>
      <c r="BC680" s="137"/>
      <c r="BD680" s="137"/>
      <c r="BE680" s="137"/>
      <c r="BF680" s="12"/>
    </row>
    <row r="681" spans="1:58"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37"/>
      <c r="BB681" s="137"/>
      <c r="BC681" s="137"/>
      <c r="BD681" s="137"/>
      <c r="BE681" s="137"/>
      <c r="BF681" s="12"/>
    </row>
    <row r="682" spans="1:58"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37"/>
      <c r="BB682" s="137"/>
      <c r="BC682" s="137"/>
      <c r="BD682" s="137"/>
      <c r="BE682" s="137"/>
      <c r="BF682" s="12"/>
    </row>
    <row r="683" spans="1:58"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37"/>
      <c r="BB683" s="137"/>
      <c r="BC683" s="137"/>
      <c r="BD683" s="137"/>
      <c r="BE683" s="137"/>
      <c r="BF683" s="12"/>
    </row>
    <row r="684" spans="1:58"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37"/>
      <c r="BB684" s="137"/>
      <c r="BC684" s="137"/>
      <c r="BD684" s="137"/>
      <c r="BE684" s="137"/>
      <c r="BF684" s="12"/>
    </row>
    <row r="685" spans="1:58"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37"/>
      <c r="BB685" s="137"/>
      <c r="BC685" s="137"/>
      <c r="BD685" s="137"/>
      <c r="BE685" s="137"/>
      <c r="BF685" s="12"/>
    </row>
    <row r="686" spans="1:58"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37"/>
      <c r="BB686" s="137"/>
      <c r="BC686" s="137"/>
      <c r="BD686" s="137"/>
      <c r="BE686" s="137"/>
      <c r="BF686" s="12"/>
    </row>
    <row r="687" spans="1:58"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37"/>
      <c r="BB687" s="137"/>
      <c r="BC687" s="137"/>
      <c r="BD687" s="137"/>
      <c r="BE687" s="137"/>
      <c r="BF687" s="12"/>
    </row>
    <row r="688" spans="1:58"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37"/>
      <c r="BB688" s="137"/>
      <c r="BC688" s="137"/>
      <c r="BD688" s="137"/>
      <c r="BE688" s="137"/>
      <c r="BF688" s="12"/>
    </row>
    <row r="689" spans="1:58"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37"/>
      <c r="BB689" s="137"/>
      <c r="BC689" s="137"/>
      <c r="BD689" s="137"/>
      <c r="BE689" s="137"/>
      <c r="BF689" s="12"/>
    </row>
    <row r="690" spans="1:58"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37"/>
      <c r="BC690" s="137"/>
      <c r="BD690" s="137"/>
      <c r="BE690" s="137"/>
      <c r="BF690" s="12"/>
    </row>
    <row r="691" spans="1:58"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37"/>
      <c r="BB691" s="137"/>
      <c r="BC691" s="137"/>
      <c r="BD691" s="137"/>
      <c r="BE691" s="137"/>
      <c r="BF691" s="12"/>
    </row>
    <row r="692" spans="1:58"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37"/>
      <c r="BB692" s="137"/>
      <c r="BC692" s="137"/>
      <c r="BD692" s="137"/>
      <c r="BE692" s="137"/>
      <c r="BF692" s="12"/>
    </row>
    <row r="693" spans="1:58"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2"/>
    </row>
    <row r="694" spans="1:58"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37"/>
      <c r="BB694" s="137"/>
      <c r="BC694" s="137"/>
      <c r="BD694" s="137"/>
      <c r="BE694" s="137"/>
      <c r="BF694" s="12"/>
    </row>
    <row r="695" spans="1:58"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37"/>
      <c r="BB695" s="137"/>
      <c r="BC695" s="137"/>
      <c r="BD695" s="137"/>
      <c r="BE695" s="137"/>
      <c r="BF695" s="12"/>
    </row>
    <row r="696" spans="1:58"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37"/>
      <c r="BB696" s="137"/>
      <c r="BC696" s="137"/>
      <c r="BD696" s="137"/>
      <c r="BE696" s="137"/>
      <c r="BF696" s="12"/>
    </row>
    <row r="697" spans="1:58"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37"/>
      <c r="BB697" s="137"/>
      <c r="BC697" s="137"/>
      <c r="BD697" s="137"/>
      <c r="BE697" s="137"/>
      <c r="BF697" s="12"/>
    </row>
    <row r="698" spans="1:58"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37"/>
      <c r="BB698" s="137"/>
      <c r="BC698" s="137"/>
      <c r="BD698" s="137"/>
      <c r="BE698" s="137"/>
      <c r="BF698" s="12"/>
    </row>
    <row r="699" spans="1:58"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37"/>
      <c r="BB699" s="137"/>
      <c r="BC699" s="137"/>
      <c r="BD699" s="137"/>
      <c r="BE699" s="137"/>
      <c r="BF699" s="12"/>
    </row>
    <row r="700" spans="1:58"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37"/>
      <c r="BB700" s="137"/>
      <c r="BC700" s="137"/>
      <c r="BD700" s="137"/>
      <c r="BE700" s="137"/>
      <c r="BF700" s="12"/>
    </row>
    <row r="701" spans="1:58"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37"/>
      <c r="BB701" s="137"/>
      <c r="BC701" s="137"/>
      <c r="BD701" s="137"/>
      <c r="BE701" s="137"/>
      <c r="BF701" s="12"/>
    </row>
    <row r="702" spans="1:58"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37"/>
      <c r="BB702" s="137"/>
      <c r="BC702" s="137"/>
      <c r="BD702" s="137"/>
      <c r="BE702" s="137"/>
      <c r="BF702" s="12"/>
    </row>
    <row r="703" spans="1:58"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37"/>
      <c r="BB703" s="137"/>
      <c r="BC703" s="137"/>
      <c r="BD703" s="137"/>
      <c r="BE703" s="137"/>
      <c r="BF703" s="12"/>
    </row>
    <row r="704" spans="1:58"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37"/>
      <c r="BB704" s="137"/>
      <c r="BC704" s="137"/>
      <c r="BD704" s="137"/>
      <c r="BE704" s="137"/>
      <c r="BF704" s="12"/>
    </row>
    <row r="705" spans="1:58"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37"/>
      <c r="BC705" s="137"/>
      <c r="BD705" s="137"/>
      <c r="BE705" s="137"/>
      <c r="BF705" s="12"/>
    </row>
    <row r="706" spans="1:58"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37"/>
      <c r="BB706" s="137"/>
      <c r="BC706" s="137"/>
      <c r="BD706" s="137"/>
      <c r="BE706" s="137"/>
      <c r="BF706" s="12"/>
    </row>
    <row r="707" spans="1:58"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37"/>
      <c r="BB707" s="137"/>
      <c r="BC707" s="137"/>
      <c r="BD707" s="137"/>
      <c r="BE707" s="137"/>
      <c r="BF707" s="12"/>
    </row>
    <row r="708" spans="1:58"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37"/>
      <c r="BC708" s="137"/>
      <c r="BD708" s="137"/>
      <c r="BE708" s="137"/>
      <c r="BF708" s="12"/>
    </row>
    <row r="709" spans="1:58"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37"/>
      <c r="BB709" s="137"/>
      <c r="BC709" s="137"/>
      <c r="BD709" s="137"/>
      <c r="BE709" s="137"/>
      <c r="BF709" s="12"/>
    </row>
    <row r="710" spans="1:58"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37"/>
      <c r="BB710" s="137"/>
      <c r="BC710" s="137"/>
      <c r="BD710" s="137"/>
      <c r="BE710" s="137"/>
      <c r="BF710" s="12"/>
    </row>
    <row r="711" spans="1:58"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37"/>
      <c r="BB711" s="137"/>
      <c r="BC711" s="137"/>
      <c r="BD711" s="137"/>
      <c r="BE711" s="137"/>
      <c r="BF711" s="12"/>
    </row>
    <row r="712" spans="1:58"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37"/>
      <c r="BB712" s="137"/>
      <c r="BC712" s="137"/>
      <c r="BD712" s="137"/>
      <c r="BE712" s="137"/>
      <c r="BF712" s="12"/>
    </row>
    <row r="713" spans="1:58"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37"/>
      <c r="BB713" s="137"/>
      <c r="BC713" s="137"/>
      <c r="BD713" s="137"/>
      <c r="BE713" s="137"/>
      <c r="BF713" s="12"/>
    </row>
    <row r="714" spans="1:58"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37"/>
      <c r="BB714" s="137"/>
      <c r="BC714" s="137"/>
      <c r="BD714" s="137"/>
      <c r="BE714" s="137"/>
      <c r="BF714" s="12"/>
    </row>
    <row r="715" spans="1:58"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37"/>
      <c r="BB715" s="137"/>
      <c r="BC715" s="137"/>
      <c r="BD715" s="137"/>
      <c r="BE715" s="137"/>
      <c r="BF715" s="12"/>
    </row>
    <row r="716" spans="1:58"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37"/>
      <c r="BB716" s="137"/>
      <c r="BC716" s="137"/>
      <c r="BD716" s="137"/>
      <c r="BE716" s="137"/>
      <c r="BF716" s="12"/>
    </row>
    <row r="717" spans="1:58"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37"/>
      <c r="BB717" s="137"/>
      <c r="BC717" s="137"/>
      <c r="BD717" s="137"/>
      <c r="BE717" s="137"/>
      <c r="BF717" s="12"/>
    </row>
    <row r="718" spans="1:58"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37"/>
      <c r="BB718" s="137"/>
      <c r="BC718" s="137"/>
      <c r="BD718" s="137"/>
      <c r="BE718" s="137"/>
      <c r="BF718" s="12"/>
    </row>
    <row r="719" spans="1:58"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37"/>
      <c r="BB719" s="137"/>
      <c r="BC719" s="137"/>
      <c r="BD719" s="137"/>
      <c r="BE719" s="137"/>
      <c r="BF719" s="12"/>
    </row>
    <row r="720" spans="1:58"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37"/>
      <c r="BB720" s="137"/>
      <c r="BC720" s="137"/>
      <c r="BD720" s="137"/>
      <c r="BE720" s="137"/>
      <c r="BF720" s="12"/>
    </row>
    <row r="721" spans="1:58"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37"/>
      <c r="BB721" s="137"/>
      <c r="BC721" s="137"/>
      <c r="BD721" s="137"/>
      <c r="BE721" s="137"/>
      <c r="BF721" s="12"/>
    </row>
    <row r="722" spans="1:58"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37"/>
      <c r="BB722" s="137"/>
      <c r="BC722" s="137"/>
      <c r="BD722" s="137"/>
      <c r="BE722" s="137"/>
      <c r="BF722" s="12"/>
    </row>
    <row r="723" spans="1:58"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37"/>
      <c r="BA723" s="137"/>
      <c r="BB723" s="137"/>
      <c r="BC723" s="137"/>
      <c r="BD723" s="137"/>
      <c r="BE723" s="137"/>
      <c r="BF723" s="12"/>
    </row>
    <row r="724" spans="1:58"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37"/>
      <c r="BA724" s="137"/>
      <c r="BB724" s="137"/>
      <c r="BC724" s="137"/>
      <c r="BD724" s="137"/>
      <c r="BE724" s="137"/>
      <c r="BF724" s="12"/>
    </row>
    <row r="725" spans="1:58"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37"/>
      <c r="BB725" s="137"/>
      <c r="BC725" s="137"/>
      <c r="BD725" s="137"/>
      <c r="BE725" s="137"/>
      <c r="BF725" s="12"/>
    </row>
    <row r="726" spans="1:58"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37"/>
      <c r="BA726" s="137"/>
      <c r="BB726" s="137"/>
      <c r="BC726" s="137"/>
      <c r="BD726" s="137"/>
      <c r="BE726" s="137"/>
      <c r="BF726" s="12"/>
    </row>
    <row r="727" spans="1:58"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37"/>
      <c r="BA727" s="137"/>
      <c r="BB727" s="137"/>
      <c r="BC727" s="137"/>
      <c r="BD727" s="137"/>
      <c r="BE727" s="137"/>
      <c r="BF727" s="12"/>
    </row>
    <row r="728" spans="1:58"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37"/>
      <c r="BA728" s="137"/>
      <c r="BB728" s="137"/>
      <c r="BC728" s="137"/>
      <c r="BD728" s="137"/>
      <c r="BE728" s="137"/>
      <c r="BF728" s="12"/>
    </row>
    <row r="729" spans="1:58"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37"/>
      <c r="BA729" s="137"/>
      <c r="BB729" s="137"/>
      <c r="BC729" s="137"/>
      <c r="BD729" s="137"/>
      <c r="BE729" s="137"/>
      <c r="BF729" s="12"/>
    </row>
    <row r="730" spans="1:58"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37"/>
      <c r="BA730" s="137"/>
      <c r="BB730" s="137"/>
      <c r="BC730" s="137"/>
      <c r="BD730" s="137"/>
      <c r="BE730" s="137"/>
      <c r="BF730" s="12"/>
    </row>
    <row r="731" spans="1:58"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37"/>
      <c r="BA731" s="137"/>
      <c r="BB731" s="137"/>
      <c r="BC731" s="137"/>
      <c r="BD731" s="137"/>
      <c r="BE731" s="137"/>
      <c r="BF731" s="12"/>
    </row>
    <row r="732" spans="1:58"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37"/>
      <c r="BB732" s="137"/>
      <c r="BC732" s="137"/>
      <c r="BD732" s="137"/>
      <c r="BE732" s="137"/>
      <c r="BF732" s="12"/>
    </row>
    <row r="733" spans="1:58"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37"/>
      <c r="BA733" s="137"/>
      <c r="BB733" s="137"/>
      <c r="BC733" s="137"/>
      <c r="BD733" s="137"/>
      <c r="BE733" s="137"/>
      <c r="BF733" s="12"/>
    </row>
    <row r="734" spans="1:58"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37"/>
      <c r="BA734" s="137"/>
      <c r="BB734" s="137"/>
      <c r="BC734" s="137"/>
      <c r="BD734" s="137"/>
      <c r="BE734" s="137"/>
      <c r="BF734" s="12"/>
    </row>
    <row r="735" spans="1:58"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37"/>
      <c r="BB735" s="137"/>
      <c r="BC735" s="137"/>
      <c r="BD735" s="137"/>
      <c r="BE735" s="137"/>
      <c r="BF735" s="12"/>
    </row>
    <row r="736" spans="1:58"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37"/>
      <c r="BA736" s="137"/>
      <c r="BB736" s="137"/>
      <c r="BC736" s="137"/>
      <c r="BD736" s="137"/>
      <c r="BE736" s="137"/>
      <c r="BF736" s="12"/>
    </row>
    <row r="737" spans="1:58"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37"/>
      <c r="BA737" s="137"/>
      <c r="BB737" s="137"/>
      <c r="BC737" s="137"/>
      <c r="BD737" s="137"/>
      <c r="BE737" s="137"/>
      <c r="BF737" s="12"/>
    </row>
    <row r="738" spans="1:58"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37"/>
      <c r="BC738" s="137"/>
      <c r="BD738" s="137"/>
      <c r="BE738" s="137"/>
      <c r="BF738" s="12"/>
    </row>
    <row r="739" spans="1:58"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37"/>
      <c r="BB739" s="137"/>
      <c r="BC739" s="137"/>
      <c r="BD739" s="137"/>
      <c r="BE739" s="137"/>
      <c r="BF739" s="12"/>
    </row>
    <row r="740" spans="1:58"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37"/>
      <c r="BB740" s="137"/>
      <c r="BC740" s="137"/>
      <c r="BD740" s="137"/>
      <c r="BE740" s="137"/>
      <c r="BF740" s="12"/>
    </row>
    <row r="741" spans="1:58"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37"/>
      <c r="BB741" s="137"/>
      <c r="BC741" s="137"/>
      <c r="BD741" s="137"/>
      <c r="BE741" s="137"/>
      <c r="BF741" s="12"/>
    </row>
    <row r="742" spans="1:58"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37"/>
      <c r="BB742" s="137"/>
      <c r="BC742" s="137"/>
      <c r="BD742" s="137"/>
      <c r="BE742" s="137"/>
      <c r="BF742" s="12"/>
    </row>
    <row r="743" spans="1:58"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37"/>
      <c r="BB743" s="137"/>
      <c r="BC743" s="137"/>
      <c r="BD743" s="137"/>
      <c r="BE743" s="137"/>
      <c r="BF743" s="12"/>
    </row>
    <row r="744" spans="1:58"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37"/>
      <c r="BC744" s="137"/>
      <c r="BD744" s="137"/>
      <c r="BE744" s="137"/>
      <c r="BF744" s="12"/>
    </row>
    <row r="745" spans="1:58"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37"/>
      <c r="BC745" s="137"/>
      <c r="BD745" s="137"/>
      <c r="BE745" s="137"/>
      <c r="BF745" s="12"/>
    </row>
    <row r="746" spans="1:58"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37"/>
      <c r="BC746" s="137"/>
      <c r="BD746" s="137"/>
      <c r="BE746" s="137"/>
      <c r="BF746" s="12"/>
    </row>
    <row r="747" spans="1:58"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37"/>
      <c r="BC747" s="137"/>
      <c r="BD747" s="137"/>
      <c r="BE747" s="137"/>
      <c r="BF747" s="12"/>
    </row>
    <row r="748" spans="1:58"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37"/>
      <c r="BC748" s="137"/>
      <c r="BD748" s="137"/>
      <c r="BE748" s="137"/>
      <c r="BF748" s="12"/>
    </row>
    <row r="749" spans="1:58"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37"/>
      <c r="BC749" s="137"/>
      <c r="BD749" s="137"/>
      <c r="BE749" s="137"/>
      <c r="BF749" s="12"/>
    </row>
    <row r="750" spans="1:58"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37"/>
      <c r="BC750" s="137"/>
      <c r="BD750" s="137"/>
      <c r="BE750" s="137"/>
      <c r="BF750" s="12"/>
    </row>
    <row r="751" spans="1:58"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37"/>
      <c r="BC751" s="137"/>
      <c r="BD751" s="137"/>
      <c r="BE751" s="137"/>
      <c r="BF751" s="12"/>
    </row>
    <row r="752" spans="1:58"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37"/>
      <c r="BC752" s="137"/>
      <c r="BD752" s="137"/>
      <c r="BE752" s="137"/>
      <c r="BF752" s="12"/>
    </row>
    <row r="753" spans="1:58"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37"/>
      <c r="BC753" s="137"/>
      <c r="BD753" s="137"/>
      <c r="BE753" s="137"/>
      <c r="BF753" s="12"/>
    </row>
    <row r="754" spans="1:58"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37"/>
      <c r="BC754" s="137"/>
      <c r="BD754" s="137"/>
      <c r="BE754" s="137"/>
      <c r="BF754" s="12"/>
    </row>
    <row r="755" spans="1:58"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37"/>
      <c r="BC755" s="137"/>
      <c r="BD755" s="137"/>
      <c r="BE755" s="137"/>
      <c r="BF755" s="12"/>
    </row>
    <row r="756" spans="1:58"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37"/>
      <c r="BC756" s="137"/>
      <c r="BD756" s="137"/>
      <c r="BE756" s="137"/>
      <c r="BF756" s="12"/>
    </row>
    <row r="757" spans="1:58"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37"/>
      <c r="BC757" s="137"/>
      <c r="BD757" s="137"/>
      <c r="BE757" s="137"/>
      <c r="BF757" s="12"/>
    </row>
    <row r="758" spans="1:58"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37"/>
      <c r="BC758" s="137"/>
      <c r="BD758" s="137"/>
      <c r="BE758" s="137"/>
      <c r="BF758" s="12"/>
    </row>
    <row r="759" spans="1:58"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37"/>
      <c r="BC759" s="137"/>
      <c r="BD759" s="137"/>
      <c r="BE759" s="137"/>
      <c r="BF759" s="12"/>
    </row>
    <row r="760" spans="1:58"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37"/>
      <c r="BC760" s="137"/>
      <c r="BD760" s="137"/>
      <c r="BE760" s="137"/>
      <c r="BF760" s="12"/>
    </row>
    <row r="761" spans="1:58"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37"/>
      <c r="BC761" s="137"/>
      <c r="BD761" s="137"/>
      <c r="BE761" s="137"/>
      <c r="BF761" s="12"/>
    </row>
    <row r="762" spans="1:58"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37"/>
      <c r="BC762" s="137"/>
      <c r="BD762" s="137"/>
      <c r="BE762" s="137"/>
      <c r="BF762" s="12"/>
    </row>
    <row r="763" spans="1:58"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37"/>
      <c r="BC763" s="137"/>
      <c r="BD763" s="137"/>
      <c r="BE763" s="137"/>
      <c r="BF763" s="12"/>
    </row>
    <row r="764" spans="1:58"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37"/>
      <c r="BC764" s="137"/>
      <c r="BD764" s="137"/>
      <c r="BE764" s="137"/>
      <c r="BF764" s="12"/>
    </row>
    <row r="765" spans="1:58"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37"/>
      <c r="BC765" s="137"/>
      <c r="BD765" s="137"/>
      <c r="BE765" s="137"/>
      <c r="BF765" s="12"/>
    </row>
    <row r="766" spans="1:58"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37"/>
      <c r="BC766" s="137"/>
      <c r="BD766" s="137"/>
      <c r="BE766" s="137"/>
      <c r="BF766" s="12"/>
    </row>
    <row r="767" spans="1:58"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37"/>
      <c r="BC767" s="137"/>
      <c r="BD767" s="137"/>
      <c r="BE767" s="137"/>
      <c r="BF767" s="12"/>
    </row>
    <row r="768" spans="1:58"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37"/>
      <c r="BC768" s="137"/>
      <c r="BD768" s="137"/>
      <c r="BE768" s="137"/>
      <c r="BF768" s="12"/>
    </row>
    <row r="769" spans="1:58"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37"/>
      <c r="BC769" s="137"/>
      <c r="BD769" s="137"/>
      <c r="BE769" s="137"/>
      <c r="BF769" s="12"/>
    </row>
    <row r="770" spans="1:58"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37"/>
      <c r="BC770" s="137"/>
      <c r="BD770" s="137"/>
      <c r="BE770" s="137"/>
      <c r="BF770" s="12"/>
    </row>
    <row r="771" spans="1:58"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37"/>
      <c r="BC771" s="137"/>
      <c r="BD771" s="137"/>
      <c r="BE771" s="137"/>
      <c r="BF771" s="12"/>
    </row>
    <row r="772" spans="1:58"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37"/>
      <c r="BC772" s="137"/>
      <c r="BD772" s="137"/>
      <c r="BE772" s="137"/>
      <c r="BF772" s="12"/>
    </row>
    <row r="773" spans="1:58"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37"/>
      <c r="BC773" s="137"/>
      <c r="BD773" s="137"/>
      <c r="BE773" s="137"/>
      <c r="BF773" s="12"/>
    </row>
    <row r="774" spans="1:58"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37"/>
      <c r="BC774" s="137"/>
      <c r="BD774" s="137"/>
      <c r="BE774" s="137"/>
      <c r="BF774" s="12"/>
    </row>
    <row r="775" spans="1:58"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37"/>
      <c r="BC775" s="137"/>
      <c r="BD775" s="137"/>
      <c r="BE775" s="137"/>
      <c r="BF775" s="12"/>
    </row>
    <row r="776" spans="1:58"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37"/>
      <c r="BC776" s="137"/>
      <c r="BD776" s="137"/>
      <c r="BE776" s="137"/>
      <c r="BF776" s="12"/>
    </row>
    <row r="777" spans="1:58"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37"/>
      <c r="BC777" s="137"/>
      <c r="BD777" s="137"/>
      <c r="BE777" s="137"/>
      <c r="BF777" s="12"/>
    </row>
    <row r="778" spans="1:58"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37"/>
      <c r="BD778" s="137"/>
      <c r="BE778" s="137"/>
      <c r="BF778" s="12"/>
    </row>
    <row r="779" spans="1:58"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37"/>
      <c r="BC779" s="137"/>
      <c r="BD779" s="137"/>
      <c r="BE779" s="137"/>
      <c r="BF779" s="12"/>
    </row>
    <row r="780" spans="1:58"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37"/>
      <c r="BC780" s="137"/>
      <c r="BD780" s="137"/>
      <c r="BE780" s="137"/>
      <c r="BF780" s="12"/>
    </row>
    <row r="781" spans="1:58"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37"/>
      <c r="BC781" s="137"/>
      <c r="BD781" s="137"/>
      <c r="BE781" s="137"/>
      <c r="BF781" s="12"/>
    </row>
    <row r="782" spans="1:58"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37"/>
      <c r="BC782" s="137"/>
      <c r="BD782" s="137"/>
      <c r="BE782" s="137"/>
      <c r="BF782" s="12"/>
    </row>
    <row r="783" spans="1:58"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37"/>
      <c r="BC783" s="137"/>
      <c r="BD783" s="137"/>
      <c r="BE783" s="137"/>
      <c r="BF783" s="12"/>
    </row>
    <row r="784" spans="1:58"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37"/>
      <c r="BC784" s="137"/>
      <c r="BD784" s="137"/>
      <c r="BE784" s="137"/>
      <c r="BF784" s="12"/>
    </row>
    <row r="785" spans="1:58"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37"/>
      <c r="BC785" s="137"/>
      <c r="BD785" s="137"/>
      <c r="BE785" s="137"/>
      <c r="BF785" s="12"/>
    </row>
    <row r="786" spans="1:58"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37"/>
      <c r="BC786" s="137"/>
      <c r="BD786" s="137"/>
      <c r="BE786" s="137"/>
      <c r="BF786" s="12"/>
    </row>
    <row r="787" spans="1:58"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37"/>
      <c r="BC787" s="137"/>
      <c r="BD787" s="137"/>
      <c r="BE787" s="137"/>
      <c r="BF787" s="12"/>
    </row>
    <row r="788" spans="1:58"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37"/>
      <c r="BC788" s="137"/>
      <c r="BD788" s="137"/>
      <c r="BE788" s="137"/>
      <c r="BF788" s="12"/>
    </row>
    <row r="789" spans="1:58"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37"/>
      <c r="BC789" s="137"/>
      <c r="BD789" s="137"/>
      <c r="BE789" s="137"/>
      <c r="BF789" s="12"/>
    </row>
    <row r="790" spans="1:58"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37"/>
      <c r="BB790" s="137"/>
      <c r="BC790" s="137"/>
      <c r="BD790" s="137"/>
      <c r="BE790" s="137"/>
      <c r="BF790" s="12"/>
    </row>
    <row r="791" spans="1:58"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37"/>
      <c r="BB791" s="137"/>
      <c r="BC791" s="137"/>
      <c r="BD791" s="137"/>
      <c r="BE791" s="137"/>
      <c r="BF791" s="12"/>
    </row>
    <row r="792" spans="1:58"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37"/>
      <c r="BB792" s="137"/>
      <c r="BC792" s="137"/>
      <c r="BD792" s="137"/>
      <c r="BE792" s="137"/>
      <c r="BF792" s="12"/>
    </row>
    <row r="793" spans="1:58"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37"/>
      <c r="BB793" s="137"/>
      <c r="BC793" s="137"/>
      <c r="BD793" s="137"/>
      <c r="BE793" s="137"/>
      <c r="BF793" s="12"/>
    </row>
    <row r="794" spans="1:58"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37"/>
      <c r="BB794" s="137"/>
      <c r="BC794" s="137"/>
      <c r="BD794" s="137"/>
      <c r="BE794" s="137"/>
      <c r="BF794" s="12"/>
    </row>
    <row r="795" spans="1:58"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37"/>
      <c r="BB795" s="137"/>
      <c r="BC795" s="137"/>
      <c r="BD795" s="137"/>
      <c r="BE795" s="137"/>
      <c r="BF795" s="12"/>
    </row>
    <row r="796" spans="1:58"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37"/>
      <c r="BA796" s="137"/>
      <c r="BB796" s="137"/>
      <c r="BC796" s="137"/>
      <c r="BD796" s="137"/>
      <c r="BE796" s="137"/>
      <c r="BF796" s="12"/>
    </row>
    <row r="797" spans="1:58"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37"/>
      <c r="BA797" s="137"/>
      <c r="BB797" s="137"/>
      <c r="BC797" s="137"/>
      <c r="BD797" s="137"/>
      <c r="BE797" s="137"/>
      <c r="BF797" s="12"/>
    </row>
    <row r="798" spans="1:58"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37"/>
      <c r="BA798" s="137"/>
      <c r="BB798" s="137"/>
      <c r="BC798" s="137"/>
      <c r="BD798" s="137"/>
      <c r="BE798" s="137"/>
      <c r="BF798" s="12"/>
    </row>
    <row r="799" spans="1:58"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37"/>
      <c r="BA799" s="137"/>
      <c r="BB799" s="137"/>
      <c r="BC799" s="137"/>
      <c r="BD799" s="137"/>
      <c r="BE799" s="137"/>
      <c r="BF799" s="12"/>
    </row>
    <row r="800" spans="1:58"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37"/>
      <c r="BA800" s="137"/>
      <c r="BB800" s="137"/>
      <c r="BC800" s="137"/>
      <c r="BD800" s="137"/>
      <c r="BE800" s="137"/>
      <c r="BF800" s="12"/>
    </row>
    <row r="801" spans="1:58"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37"/>
      <c r="BA801" s="137"/>
      <c r="BB801" s="137"/>
      <c r="BC801" s="137"/>
      <c r="BD801" s="137"/>
      <c r="BE801" s="137"/>
      <c r="BF801" s="12"/>
    </row>
    <row r="802" spans="1:58"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37"/>
      <c r="BB802" s="137"/>
      <c r="BC802" s="137"/>
      <c r="BD802" s="137"/>
      <c r="BE802" s="137"/>
      <c r="BF802" s="12"/>
    </row>
    <row r="803" spans="1:58"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37"/>
      <c r="BA803" s="137"/>
      <c r="BB803" s="137"/>
      <c r="BC803" s="137"/>
      <c r="BD803" s="137"/>
      <c r="BE803" s="137"/>
      <c r="BF803" s="12"/>
    </row>
    <row r="804" spans="1:58"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37"/>
      <c r="BA804" s="137"/>
      <c r="BB804" s="137"/>
      <c r="BC804" s="137"/>
      <c r="BD804" s="137"/>
      <c r="BE804" s="137"/>
      <c r="BF804" s="12"/>
    </row>
    <row r="805" spans="1:58"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37"/>
      <c r="BA805" s="137"/>
      <c r="BB805" s="137"/>
      <c r="BC805" s="137"/>
      <c r="BD805" s="137"/>
      <c r="BE805" s="137"/>
      <c r="BF805" s="12"/>
    </row>
    <row r="806" spans="1:58"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37"/>
      <c r="BA806" s="137"/>
      <c r="BB806" s="137"/>
      <c r="BC806" s="137"/>
      <c r="BD806" s="137"/>
      <c r="BE806" s="137"/>
      <c r="BF806" s="12"/>
    </row>
    <row r="807" spans="1:58"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37"/>
      <c r="BA807" s="137"/>
      <c r="BB807" s="137"/>
      <c r="BC807" s="137"/>
      <c r="BD807" s="137"/>
      <c r="BE807" s="137"/>
      <c r="BF807" s="12"/>
    </row>
    <row r="808" spans="1:58"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37"/>
      <c r="BA808" s="137"/>
      <c r="BB808" s="137"/>
      <c r="BC808" s="137"/>
      <c r="BD808" s="137"/>
      <c r="BE808" s="137"/>
      <c r="BF808" s="12"/>
    </row>
    <row r="809" spans="1:58"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37"/>
      <c r="BA809" s="137"/>
      <c r="BB809" s="137"/>
      <c r="BC809" s="137"/>
      <c r="BD809" s="137"/>
      <c r="BE809" s="137"/>
      <c r="BF809" s="12"/>
    </row>
    <row r="810" spans="1:58"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37"/>
      <c r="BA810" s="137"/>
      <c r="BB810" s="137"/>
      <c r="BC810" s="137"/>
      <c r="BD810" s="137"/>
      <c r="BE810" s="137"/>
      <c r="BF810" s="12"/>
    </row>
    <row r="811" spans="1:58"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37"/>
      <c r="BA811" s="137"/>
      <c r="BB811" s="137"/>
      <c r="BC811" s="137"/>
      <c r="BD811" s="137"/>
      <c r="BE811" s="137"/>
      <c r="BF811" s="12"/>
    </row>
    <row r="812" spans="1:58"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37"/>
      <c r="BA812" s="137"/>
      <c r="BB812" s="137"/>
      <c r="BC812" s="137"/>
      <c r="BD812" s="137"/>
      <c r="BE812" s="137"/>
      <c r="BF812" s="12"/>
    </row>
    <row r="813" spans="1:58"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37"/>
      <c r="BA813" s="137"/>
      <c r="BB813" s="137"/>
      <c r="BC813" s="137"/>
      <c r="BD813" s="137"/>
      <c r="BE813" s="137"/>
      <c r="BF813" s="12"/>
    </row>
    <row r="814" spans="1:58"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37"/>
      <c r="BA814" s="137"/>
      <c r="BB814" s="137"/>
      <c r="BC814" s="137"/>
      <c r="BD814" s="137"/>
      <c r="BE814" s="137"/>
      <c r="BF814" s="12"/>
    </row>
    <row r="815" spans="1:58"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37"/>
      <c r="BB815" s="137"/>
      <c r="BC815" s="137"/>
      <c r="BD815" s="137"/>
      <c r="BE815" s="137"/>
      <c r="BF815" s="12"/>
    </row>
    <row r="816" spans="1:58"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37"/>
      <c r="BA816" s="137"/>
      <c r="BB816" s="137"/>
      <c r="BC816" s="137"/>
      <c r="BD816" s="137"/>
      <c r="BE816" s="137"/>
      <c r="BF816" s="12"/>
    </row>
    <row r="817" spans="1:58"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37"/>
      <c r="BB817" s="137"/>
      <c r="BC817" s="137"/>
      <c r="BD817" s="137"/>
      <c r="BE817" s="137"/>
      <c r="BF817" s="12"/>
    </row>
    <row r="818" spans="1:58"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37"/>
      <c r="BA818" s="137"/>
      <c r="BB818" s="137"/>
      <c r="BC818" s="137"/>
      <c r="BD818" s="137"/>
      <c r="BE818" s="137"/>
      <c r="BF818" s="12"/>
    </row>
    <row r="819" spans="1:58"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37"/>
      <c r="BA819" s="137"/>
      <c r="BB819" s="137"/>
      <c r="BC819" s="137"/>
      <c r="BD819" s="137"/>
      <c r="BE819" s="137"/>
      <c r="BF819" s="12"/>
    </row>
    <row r="820" spans="1:58"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37"/>
      <c r="BA820" s="137"/>
      <c r="BB820" s="137"/>
      <c r="BC820" s="137"/>
      <c r="BD820" s="137"/>
      <c r="BE820" s="137"/>
      <c r="BF820" s="12"/>
    </row>
    <row r="821" spans="1:58"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37"/>
      <c r="BA821" s="137"/>
      <c r="BB821" s="137"/>
      <c r="BC821" s="137"/>
      <c r="BD821" s="137"/>
      <c r="BE821" s="137"/>
      <c r="BF821" s="12"/>
    </row>
    <row r="822" spans="1:58"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37"/>
      <c r="BB822" s="137"/>
      <c r="BC822" s="137"/>
      <c r="BD822" s="137"/>
      <c r="BE822" s="137"/>
      <c r="BF822" s="12"/>
    </row>
    <row r="823" spans="1:58"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37"/>
      <c r="BA823" s="137"/>
      <c r="BB823" s="137"/>
      <c r="BC823" s="137"/>
      <c r="BD823" s="137"/>
      <c r="BE823" s="137"/>
      <c r="BF823" s="12"/>
    </row>
    <row r="824" spans="1:58"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37"/>
      <c r="BA824" s="137"/>
      <c r="BB824" s="137"/>
      <c r="BC824" s="137"/>
      <c r="BD824" s="137"/>
      <c r="BE824" s="137"/>
      <c r="BF824" s="12"/>
    </row>
    <row r="825" spans="1:58"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37"/>
      <c r="BA825" s="137"/>
      <c r="BB825" s="137"/>
      <c r="BC825" s="137"/>
      <c r="BD825" s="137"/>
      <c r="BE825" s="137"/>
      <c r="BF825" s="12"/>
    </row>
    <row r="826" spans="1:58"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37"/>
      <c r="BA826" s="137"/>
      <c r="BB826" s="137"/>
      <c r="BC826" s="137"/>
      <c r="BD826" s="137"/>
      <c r="BE826" s="137"/>
      <c r="BF826" s="12"/>
    </row>
    <row r="827" spans="1:58"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37"/>
      <c r="BA827" s="137"/>
      <c r="BB827" s="137"/>
      <c r="BC827" s="137"/>
      <c r="BD827" s="137"/>
      <c r="BE827" s="137"/>
      <c r="BF827" s="12"/>
    </row>
    <row r="828" spans="1:58"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37"/>
      <c r="BC828" s="137"/>
      <c r="BD828" s="137"/>
      <c r="BE828" s="137"/>
      <c r="BF828" s="12"/>
    </row>
    <row r="829" spans="1:58"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37"/>
      <c r="BC829" s="137"/>
      <c r="BD829" s="137"/>
      <c r="BE829" s="137"/>
      <c r="BF829" s="12"/>
    </row>
    <row r="830" spans="1:58"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37"/>
      <c r="BA830" s="137"/>
      <c r="BB830" s="137"/>
      <c r="BC830" s="137"/>
      <c r="BD830" s="137"/>
      <c r="BE830" s="137"/>
      <c r="BF830" s="12"/>
    </row>
    <row r="831" spans="1:58"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37"/>
      <c r="BA831" s="137"/>
      <c r="BB831" s="137"/>
      <c r="BC831" s="137"/>
      <c r="BD831" s="137"/>
      <c r="BE831" s="137"/>
      <c r="BF831" s="12"/>
    </row>
    <row r="832" spans="1:58"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37"/>
      <c r="BA832" s="137"/>
      <c r="BB832" s="137"/>
      <c r="BC832" s="137"/>
      <c r="BD832" s="137"/>
      <c r="BE832" s="137"/>
      <c r="BF832" s="12"/>
    </row>
    <row r="833" spans="1:58"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37"/>
      <c r="BA833" s="137"/>
      <c r="BB833" s="137"/>
      <c r="BC833" s="137"/>
      <c r="BD833" s="137"/>
      <c r="BE833" s="137"/>
      <c r="BF833" s="12"/>
    </row>
    <row r="834" spans="1:58"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37"/>
      <c r="BA834" s="137"/>
      <c r="BB834" s="137"/>
      <c r="BC834" s="137"/>
      <c r="BD834" s="137"/>
      <c r="BE834" s="137"/>
      <c r="BF834" s="12"/>
    </row>
    <row r="835" spans="1:58"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37"/>
      <c r="BA835" s="137"/>
      <c r="BB835" s="137"/>
      <c r="BC835" s="137"/>
      <c r="BD835" s="137"/>
      <c r="BE835" s="137"/>
      <c r="BF835" s="12"/>
    </row>
    <row r="836" spans="1:58"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37"/>
      <c r="BA836" s="137"/>
      <c r="BB836" s="137"/>
      <c r="BC836" s="137"/>
      <c r="BD836" s="137"/>
      <c r="BE836" s="137"/>
      <c r="BF836" s="12"/>
    </row>
    <row r="837" spans="1:58"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37"/>
      <c r="BD837" s="137"/>
      <c r="BE837" s="137"/>
      <c r="BF837" s="12"/>
    </row>
    <row r="838" spans="1:58"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37"/>
      <c r="BD838" s="137"/>
      <c r="BE838" s="137"/>
      <c r="BF838" s="12"/>
    </row>
    <row r="839" spans="1:58"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37"/>
      <c r="BB839" s="137"/>
      <c r="BC839" s="137"/>
      <c r="BD839" s="137"/>
      <c r="BE839" s="137"/>
      <c r="BF839" s="12"/>
    </row>
    <row r="840" spans="1:58"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37"/>
      <c r="BC840" s="137"/>
      <c r="BD840" s="137"/>
      <c r="BE840" s="137"/>
      <c r="BF840" s="12"/>
    </row>
    <row r="841" spans="1:58"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37"/>
      <c r="BA841" s="137"/>
      <c r="BB841" s="137"/>
      <c r="BC841" s="137"/>
      <c r="BD841" s="137"/>
      <c r="BE841" s="137"/>
      <c r="BF841" s="12"/>
    </row>
    <row r="842" spans="1:58"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37"/>
      <c r="BA842" s="137"/>
      <c r="BB842" s="137"/>
      <c r="BC842" s="137"/>
      <c r="BD842" s="137"/>
      <c r="BE842" s="137"/>
      <c r="BF842" s="12"/>
    </row>
    <row r="843" spans="1:58"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37"/>
      <c r="BC843" s="137"/>
      <c r="BD843" s="137"/>
      <c r="BE843" s="137"/>
      <c r="BF843" s="12"/>
    </row>
    <row r="844" spans="1:58"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37"/>
      <c r="BB844" s="137"/>
      <c r="BC844" s="137"/>
      <c r="BD844" s="137"/>
      <c r="BE844" s="137"/>
      <c r="BF844" s="12"/>
    </row>
    <row r="845" spans="1:58"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37"/>
      <c r="BA845" s="137"/>
      <c r="BB845" s="137"/>
      <c r="BC845" s="137"/>
      <c r="BD845" s="137"/>
      <c r="BE845" s="137"/>
      <c r="BF845" s="12"/>
    </row>
    <row r="846" spans="1:58"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37"/>
      <c r="BA846" s="137"/>
      <c r="BB846" s="137"/>
      <c r="BC846" s="137"/>
      <c r="BD846" s="137"/>
      <c r="BE846" s="137"/>
      <c r="BF846" s="12"/>
    </row>
    <row r="847" spans="1:58"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37"/>
      <c r="BA847" s="137"/>
      <c r="BB847" s="137"/>
      <c r="BC847" s="137"/>
      <c r="BD847" s="137"/>
      <c r="BE847" s="137"/>
      <c r="BF847" s="12"/>
    </row>
    <row r="848" spans="1:58"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37"/>
      <c r="BA848" s="137"/>
      <c r="BB848" s="137"/>
      <c r="BC848" s="137"/>
      <c r="BD848" s="137"/>
      <c r="BE848" s="137"/>
      <c r="BF848" s="12"/>
    </row>
    <row r="849" spans="1:58"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37"/>
      <c r="BA849" s="137"/>
      <c r="BB849" s="137"/>
      <c r="BC849" s="137"/>
      <c r="BD849" s="137"/>
      <c r="BE849" s="137"/>
      <c r="BF849" s="12"/>
    </row>
    <row r="850" spans="1:58"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37"/>
      <c r="BA850" s="137"/>
      <c r="BB850" s="137"/>
      <c r="BC850" s="137"/>
      <c r="BD850" s="137"/>
      <c r="BE850" s="137"/>
      <c r="BF850" s="12"/>
    </row>
    <row r="851" spans="1:58"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37"/>
      <c r="BA851" s="137"/>
      <c r="BB851" s="137"/>
      <c r="BC851" s="137"/>
      <c r="BD851" s="137"/>
      <c r="BE851" s="137"/>
      <c r="BF851" s="12"/>
    </row>
    <row r="852" spans="1:58"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37"/>
      <c r="BB852" s="137"/>
      <c r="BC852" s="137"/>
      <c r="BD852" s="137"/>
      <c r="BE852" s="137"/>
      <c r="BF852" s="12"/>
    </row>
    <row r="853" spans="1:58"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2"/>
    </row>
    <row r="854" spans="1:58"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37"/>
      <c r="BA854" s="137"/>
      <c r="BB854" s="137"/>
      <c r="BC854" s="137"/>
      <c r="BD854" s="137"/>
      <c r="BE854" s="137"/>
      <c r="BF854" s="12"/>
    </row>
    <row r="855" spans="1:58"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37"/>
      <c r="BA855" s="137"/>
      <c r="BB855" s="137"/>
      <c r="BC855" s="137"/>
      <c r="BD855" s="137"/>
      <c r="BE855" s="137"/>
      <c r="BF855" s="12"/>
    </row>
    <row r="856" spans="1:58"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37"/>
      <c r="BA856" s="137"/>
      <c r="BB856" s="137"/>
      <c r="BC856" s="137"/>
      <c r="BD856" s="137"/>
      <c r="BE856" s="137"/>
      <c r="BF856" s="12"/>
    </row>
    <row r="857" spans="1:58"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37"/>
      <c r="BA857" s="137"/>
      <c r="BB857" s="137"/>
      <c r="BC857" s="137"/>
      <c r="BD857" s="137"/>
      <c r="BE857" s="137"/>
      <c r="BF857" s="12"/>
    </row>
    <row r="858" spans="1:58"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37"/>
      <c r="BB858" s="137"/>
      <c r="BC858" s="137"/>
      <c r="BD858" s="137"/>
      <c r="BE858" s="137"/>
      <c r="BF858" s="12"/>
    </row>
    <row r="859" spans="1:58"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37"/>
      <c r="BA859" s="137"/>
      <c r="BB859" s="137"/>
      <c r="BC859" s="137"/>
      <c r="BD859" s="137"/>
      <c r="BE859" s="137"/>
      <c r="BF859" s="12"/>
    </row>
    <row r="860" spans="1:58"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37"/>
      <c r="BA860" s="137"/>
      <c r="BB860" s="137"/>
      <c r="BC860" s="137"/>
      <c r="BD860" s="137"/>
      <c r="BE860" s="137"/>
      <c r="BF860" s="12"/>
    </row>
    <row r="861" spans="1:58"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37"/>
      <c r="BA861" s="137"/>
      <c r="BB861" s="137"/>
      <c r="BC861" s="137"/>
      <c r="BD861" s="137"/>
      <c r="BE861" s="137"/>
      <c r="BF861" s="12"/>
    </row>
    <row r="862" spans="1:58"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37"/>
      <c r="BA862" s="137"/>
      <c r="BB862" s="137"/>
      <c r="BC862" s="137"/>
      <c r="BD862" s="137"/>
      <c r="BE862" s="137"/>
      <c r="BF862" s="12"/>
    </row>
    <row r="863" spans="1:58"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37"/>
      <c r="BA863" s="137"/>
      <c r="BB863" s="137"/>
      <c r="BC863" s="137"/>
      <c r="BD863" s="137"/>
      <c r="BE863" s="137"/>
      <c r="BF863" s="12"/>
    </row>
    <row r="864" spans="1:58"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37"/>
      <c r="BA864" s="137"/>
      <c r="BB864" s="137"/>
      <c r="BC864" s="137"/>
      <c r="BD864" s="137"/>
      <c r="BE864" s="137"/>
      <c r="BF864" s="12"/>
    </row>
    <row r="865" spans="1:58"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37"/>
      <c r="BA865" s="137"/>
      <c r="BB865" s="137"/>
      <c r="BC865" s="137"/>
      <c r="BD865" s="137"/>
      <c r="BE865" s="137"/>
      <c r="BF865" s="12"/>
    </row>
    <row r="866" spans="1:58"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37"/>
      <c r="BA866" s="137"/>
      <c r="BB866" s="137"/>
      <c r="BC866" s="137"/>
      <c r="BD866" s="137"/>
      <c r="BE866" s="137"/>
      <c r="BF866" s="12"/>
    </row>
    <row r="867" spans="1:58"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37"/>
      <c r="BA867" s="137"/>
      <c r="BB867" s="137"/>
      <c r="BC867" s="137"/>
      <c r="BD867" s="137"/>
      <c r="BE867" s="137"/>
      <c r="BF867" s="12"/>
    </row>
    <row r="868" spans="1:58"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37"/>
      <c r="BA868" s="137"/>
      <c r="BB868" s="137"/>
      <c r="BC868" s="137"/>
      <c r="BD868" s="137"/>
      <c r="BE868" s="137"/>
      <c r="BF868" s="12"/>
    </row>
    <row r="869" spans="1:58"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37"/>
      <c r="BA869" s="137"/>
      <c r="BB869" s="137"/>
      <c r="BC869" s="137"/>
      <c r="BD869" s="137"/>
      <c r="BE869" s="137"/>
      <c r="BF869" s="12"/>
    </row>
    <row r="870" spans="1:58"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37"/>
      <c r="BA870" s="137"/>
      <c r="BB870" s="137"/>
      <c r="BC870" s="137"/>
      <c r="BD870" s="137"/>
      <c r="BE870" s="137"/>
      <c r="BF870" s="12"/>
    </row>
    <row r="871" spans="1:58"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37"/>
      <c r="BA871" s="137"/>
      <c r="BB871" s="137"/>
      <c r="BC871" s="137"/>
      <c r="BD871" s="137"/>
      <c r="BE871" s="137"/>
      <c r="BF871" s="12"/>
    </row>
    <row r="872" spans="1:58"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37"/>
      <c r="BA872" s="137"/>
      <c r="BB872" s="137"/>
      <c r="BC872" s="137"/>
      <c r="BD872" s="137"/>
      <c r="BE872" s="137"/>
      <c r="BF872" s="12"/>
    </row>
    <row r="873" spans="1:58"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37"/>
      <c r="BA873" s="137"/>
      <c r="BB873" s="137"/>
      <c r="BC873" s="137"/>
      <c r="BD873" s="137"/>
      <c r="BE873" s="137"/>
      <c r="BF873" s="12"/>
    </row>
    <row r="874" spans="1:58"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37"/>
      <c r="BA874" s="137"/>
      <c r="BB874" s="137"/>
      <c r="BC874" s="137"/>
      <c r="BD874" s="137"/>
      <c r="BE874" s="137"/>
      <c r="BF874" s="12"/>
    </row>
    <row r="875" spans="1:58"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37"/>
      <c r="BA875" s="137"/>
      <c r="BB875" s="137"/>
      <c r="BC875" s="137"/>
      <c r="BD875" s="137"/>
      <c r="BE875" s="137"/>
      <c r="BF875" s="12"/>
    </row>
    <row r="876" spans="1:58"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37"/>
      <c r="BA876" s="137"/>
      <c r="BB876" s="137"/>
      <c r="BC876" s="137"/>
      <c r="BD876" s="137"/>
      <c r="BE876" s="137"/>
      <c r="BF876" s="12"/>
    </row>
    <row r="877" spans="1:58"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37"/>
      <c r="BA877" s="137"/>
      <c r="BB877" s="137"/>
      <c r="BC877" s="137"/>
      <c r="BD877" s="137"/>
      <c r="BE877" s="137"/>
      <c r="BF877" s="12"/>
    </row>
    <row r="878" spans="1:58"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37"/>
      <c r="BA878" s="137"/>
      <c r="BB878" s="137"/>
      <c r="BC878" s="137"/>
      <c r="BD878" s="137"/>
      <c r="BE878" s="137"/>
      <c r="BF878" s="12"/>
    </row>
    <row r="879" spans="1:58"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37"/>
      <c r="BA879" s="137"/>
      <c r="BB879" s="137"/>
      <c r="BC879" s="137"/>
      <c r="BD879" s="137"/>
      <c r="BE879" s="137"/>
      <c r="BF879" s="12"/>
    </row>
    <row r="880" spans="1:58"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37"/>
      <c r="BA880" s="137"/>
      <c r="BB880" s="137"/>
      <c r="BC880" s="137"/>
      <c r="BD880" s="137"/>
      <c r="BE880" s="137"/>
      <c r="BF880" s="12"/>
    </row>
    <row r="881" spans="1:58"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37"/>
      <c r="BA881" s="137"/>
      <c r="BB881" s="137"/>
      <c r="BC881" s="137"/>
      <c r="BD881" s="137"/>
      <c r="BE881" s="137"/>
      <c r="BF881" s="12"/>
    </row>
    <row r="882" spans="1:58"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37"/>
      <c r="BA882" s="137"/>
      <c r="BB882" s="137"/>
      <c r="BC882" s="137"/>
      <c r="BD882" s="137"/>
      <c r="BE882" s="137"/>
      <c r="BF882" s="12"/>
    </row>
    <row r="883" spans="1:58"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37"/>
      <c r="BA883" s="137"/>
      <c r="BB883" s="137"/>
      <c r="BC883" s="137"/>
      <c r="BD883" s="137"/>
      <c r="BE883" s="137"/>
      <c r="BF883" s="12"/>
    </row>
    <row r="884" spans="1:58"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37"/>
      <c r="BA884" s="137"/>
      <c r="BB884" s="137"/>
      <c r="BC884" s="137"/>
      <c r="BD884" s="137"/>
      <c r="BE884" s="137"/>
      <c r="BF884" s="12"/>
    </row>
    <row r="885" spans="1:58"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2"/>
    </row>
    <row r="886" spans="1:58"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2"/>
    </row>
    <row r="887" spans="1:58"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2"/>
    </row>
    <row r="888" spans="1:58"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2"/>
    </row>
    <row r="889" spans="1:58"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2"/>
    </row>
    <row r="890" spans="1:58"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2"/>
    </row>
    <row r="891" spans="1:58"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2"/>
    </row>
    <row r="892" spans="1:58"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2"/>
    </row>
    <row r="893" spans="1:58"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2"/>
    </row>
    <row r="894" spans="1:58"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2"/>
    </row>
    <row r="895" spans="1:58"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2"/>
    </row>
    <row r="896" spans="1:58"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2"/>
    </row>
    <row r="897" spans="1:58"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2"/>
    </row>
    <row r="898" spans="1:58"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2"/>
    </row>
    <row r="899" spans="1:58"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2"/>
    </row>
    <row r="900" spans="1:58"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2"/>
    </row>
    <row r="901" spans="1:58"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2"/>
    </row>
    <row r="902" spans="1:58"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2"/>
    </row>
    <row r="903" spans="1:58"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2"/>
    </row>
    <row r="904" spans="1:58"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2"/>
    </row>
    <row r="905" spans="1:58"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2"/>
    </row>
    <row r="906" spans="1:58"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2"/>
    </row>
    <row r="907" spans="1:58"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2"/>
    </row>
    <row r="908" spans="1:58"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2"/>
    </row>
    <row r="909" spans="1:58"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2"/>
    </row>
    <row r="910" spans="1:58"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2"/>
    </row>
    <row r="911" spans="1:58"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2"/>
    </row>
    <row r="912" spans="1:58"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2"/>
    </row>
    <row r="913" spans="1:58"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2"/>
    </row>
    <row r="914" spans="1:58"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2"/>
    </row>
    <row r="915" spans="1:58"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2"/>
    </row>
    <row r="916" spans="1:58"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2"/>
    </row>
    <row r="917" spans="1:58"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2"/>
    </row>
    <row r="918" spans="1:58"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2"/>
    </row>
    <row r="919" spans="1:58"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2"/>
    </row>
    <row r="920" spans="1:58"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2"/>
    </row>
    <row r="921" spans="1:58"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2"/>
    </row>
    <row r="922" spans="1:58"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2"/>
    </row>
    <row r="923" spans="1:58"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2"/>
    </row>
    <row r="924" spans="1:58"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2"/>
    </row>
    <row r="925" spans="1:58"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2"/>
    </row>
    <row r="926" spans="1:58"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2"/>
    </row>
    <row r="927" spans="1:58"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2"/>
    </row>
    <row r="928" spans="1:58"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2"/>
    </row>
    <row r="929" spans="1:58"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2"/>
    </row>
    <row r="930" spans="1:58"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2"/>
    </row>
    <row r="931" spans="1:58"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2"/>
    </row>
    <row r="932" spans="1:58"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2"/>
    </row>
    <row r="933" spans="1:58"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2"/>
    </row>
    <row r="934" spans="1:58"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2"/>
    </row>
    <row r="935" spans="1:58"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2"/>
    </row>
    <row r="936" spans="1:58"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2"/>
    </row>
    <row r="937" spans="1:58"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37"/>
      <c r="AY937" s="137"/>
      <c r="AZ937" s="137"/>
      <c r="BA937" s="137"/>
      <c r="BB937" s="137"/>
      <c r="BC937" s="137"/>
      <c r="BD937" s="137"/>
      <c r="BE937" s="137"/>
      <c r="BF937" s="12"/>
    </row>
    <row r="938" spans="1:58"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37"/>
      <c r="AY938" s="137"/>
      <c r="AZ938" s="137"/>
      <c r="BA938" s="137"/>
      <c r="BB938" s="137"/>
      <c r="BC938" s="137"/>
      <c r="BD938" s="137"/>
      <c r="BE938" s="137"/>
      <c r="BF938" s="12"/>
    </row>
    <row r="939" spans="1:58"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37"/>
      <c r="AY939" s="137"/>
      <c r="AZ939" s="137"/>
      <c r="BA939" s="137"/>
      <c r="BB939" s="137"/>
      <c r="BC939" s="137"/>
      <c r="BD939" s="137"/>
      <c r="BE939" s="137"/>
      <c r="BF939" s="12"/>
    </row>
    <row r="940" spans="1:58"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37"/>
      <c r="AZ940" s="137"/>
      <c r="BA940" s="137"/>
      <c r="BB940" s="137"/>
      <c r="BC940" s="137"/>
      <c r="BD940" s="137"/>
      <c r="BE940" s="137"/>
      <c r="BF940" s="12"/>
    </row>
    <row r="941" spans="1:58"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37"/>
      <c r="AY941" s="137"/>
      <c r="AZ941" s="137"/>
      <c r="BA941" s="137"/>
      <c r="BB941" s="137"/>
      <c r="BC941" s="137"/>
      <c r="BD941" s="137"/>
      <c r="BE941" s="137"/>
      <c r="BF941" s="12"/>
    </row>
    <row r="942" spans="1:58"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37"/>
      <c r="AY942" s="137"/>
      <c r="AZ942" s="137"/>
      <c r="BA942" s="137"/>
      <c r="BB942" s="137"/>
      <c r="BC942" s="137"/>
      <c r="BD942" s="137"/>
      <c r="BE942" s="137"/>
      <c r="BF942" s="12"/>
    </row>
    <row r="943" spans="1:58"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37"/>
      <c r="AY943" s="137"/>
      <c r="AZ943" s="137"/>
      <c r="BA943" s="137"/>
      <c r="BB943" s="137"/>
      <c r="BC943" s="137"/>
      <c r="BD943" s="137"/>
      <c r="BE943" s="137"/>
      <c r="BF943" s="12"/>
    </row>
    <row r="944" spans="1:58"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37"/>
      <c r="AY944" s="137"/>
      <c r="AZ944" s="137"/>
      <c r="BA944" s="137"/>
      <c r="BB944" s="137"/>
      <c r="BC944" s="137"/>
      <c r="BD944" s="137"/>
      <c r="BE944" s="137"/>
      <c r="BF944" s="12"/>
    </row>
    <row r="945" spans="1:58"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37"/>
      <c r="BA945" s="137"/>
      <c r="BB945" s="137"/>
      <c r="BC945" s="137"/>
      <c r="BD945" s="137"/>
      <c r="BE945" s="137"/>
      <c r="BF945" s="12"/>
    </row>
    <row r="946" spans="1:58"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37"/>
      <c r="AY946" s="137"/>
      <c r="AZ946" s="137"/>
      <c r="BA946" s="137"/>
      <c r="BB946" s="137"/>
      <c r="BC946" s="137"/>
      <c r="BD946" s="137"/>
      <c r="BE946" s="137"/>
      <c r="BF946" s="12"/>
    </row>
    <row r="947" spans="1:58"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37"/>
      <c r="AY947" s="137"/>
      <c r="AZ947" s="137"/>
      <c r="BA947" s="137"/>
      <c r="BB947" s="137"/>
      <c r="BC947" s="137"/>
      <c r="BD947" s="137"/>
      <c r="BE947" s="137"/>
      <c r="BF947" s="12"/>
    </row>
    <row r="948" spans="1:58"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37"/>
      <c r="AY948" s="137"/>
      <c r="AZ948" s="137"/>
      <c r="BA948" s="137"/>
      <c r="BB948" s="137"/>
      <c r="BC948" s="137"/>
      <c r="BD948" s="137"/>
      <c r="BE948" s="137"/>
      <c r="BF948" s="12"/>
    </row>
    <row r="949" spans="1:58"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37"/>
      <c r="AY949" s="137"/>
      <c r="AZ949" s="137"/>
      <c r="BA949" s="137"/>
      <c r="BB949" s="137"/>
      <c r="BC949" s="137"/>
      <c r="BD949" s="137"/>
      <c r="BE949" s="137"/>
      <c r="BF949" s="12"/>
    </row>
    <row r="950" spans="1:58"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37"/>
      <c r="AY950" s="137"/>
      <c r="AZ950" s="137"/>
      <c r="BA950" s="137"/>
      <c r="BB950" s="137"/>
      <c r="BC950" s="137"/>
      <c r="BD950" s="137"/>
      <c r="BE950" s="137"/>
      <c r="BF950" s="12"/>
    </row>
    <row r="951" spans="1:58"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37"/>
      <c r="AY951" s="137"/>
      <c r="AZ951" s="137"/>
      <c r="BA951" s="137"/>
      <c r="BB951" s="137"/>
      <c r="BC951" s="137"/>
      <c r="BD951" s="137"/>
      <c r="BE951" s="137"/>
      <c r="BF951" s="12"/>
    </row>
    <row r="952" spans="1:58"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37"/>
      <c r="AY952" s="137"/>
      <c r="AZ952" s="137"/>
      <c r="BA952" s="137"/>
      <c r="BB952" s="137"/>
      <c r="BC952" s="137"/>
      <c r="BD952" s="137"/>
      <c r="BE952" s="137"/>
      <c r="BF952" s="12"/>
    </row>
    <row r="953" spans="1:58"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37"/>
      <c r="AY953" s="137"/>
      <c r="AZ953" s="137"/>
      <c r="BA953" s="137"/>
      <c r="BB953" s="137"/>
      <c r="BC953" s="137"/>
      <c r="BD953" s="137"/>
      <c r="BE953" s="137"/>
      <c r="BF953" s="12"/>
    </row>
    <row r="954" spans="1:58"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37"/>
      <c r="AY954" s="137"/>
      <c r="AZ954" s="137"/>
      <c r="BA954" s="137"/>
      <c r="BB954" s="137"/>
      <c r="BC954" s="137"/>
      <c r="BD954" s="137"/>
      <c r="BE954" s="137"/>
      <c r="BF954" s="12"/>
    </row>
    <row r="955" spans="1:58"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37"/>
      <c r="AY955" s="137"/>
      <c r="AZ955" s="137"/>
      <c r="BA955" s="137"/>
      <c r="BB955" s="137"/>
      <c r="BC955" s="137"/>
      <c r="BD955" s="137"/>
      <c r="BE955" s="137"/>
      <c r="BF955" s="12"/>
    </row>
    <row r="956" spans="1:58"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37"/>
      <c r="AY956" s="137"/>
      <c r="AZ956" s="137"/>
      <c r="BA956" s="137"/>
      <c r="BB956" s="137"/>
      <c r="BC956" s="137"/>
      <c r="BD956" s="137"/>
      <c r="BE956" s="137"/>
      <c r="BF956" s="12"/>
    </row>
    <row r="957" spans="1:58"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37"/>
      <c r="AY957" s="137"/>
      <c r="AZ957" s="137"/>
      <c r="BA957" s="137"/>
      <c r="BB957" s="137"/>
      <c r="BC957" s="137"/>
      <c r="BD957" s="137"/>
      <c r="BE957" s="137"/>
      <c r="BF957" s="12"/>
    </row>
    <row r="958" spans="1:58"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37"/>
      <c r="AY958" s="137"/>
      <c r="AZ958" s="137"/>
      <c r="BA958" s="137"/>
      <c r="BB958" s="137"/>
      <c r="BC958" s="137"/>
      <c r="BD958" s="137"/>
      <c r="BE958" s="137"/>
      <c r="BF958" s="12"/>
    </row>
    <row r="959" spans="1:58"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37"/>
      <c r="AY959" s="137"/>
      <c r="AZ959" s="137"/>
      <c r="BA959" s="137"/>
      <c r="BB959" s="137"/>
      <c r="BC959" s="137"/>
      <c r="BD959" s="137"/>
      <c r="BE959" s="137"/>
      <c r="BF959" s="12"/>
    </row>
    <row r="960" spans="1:58"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37"/>
      <c r="AY960" s="137"/>
      <c r="AZ960" s="137"/>
      <c r="BA960" s="137"/>
      <c r="BB960" s="137"/>
      <c r="BC960" s="137"/>
      <c r="BD960" s="137"/>
      <c r="BE960" s="137"/>
      <c r="BF960" s="12"/>
    </row>
    <row r="961" spans="1:58"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37"/>
      <c r="AY961" s="137"/>
      <c r="AZ961" s="137"/>
      <c r="BA961" s="137"/>
      <c r="BB961" s="137"/>
      <c r="BC961" s="137"/>
      <c r="BD961" s="137"/>
      <c r="BE961" s="137"/>
      <c r="BF961" s="12"/>
    </row>
    <row r="962" spans="1:58"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37"/>
      <c r="AY962" s="137"/>
      <c r="AZ962" s="137"/>
      <c r="BA962" s="137"/>
      <c r="BB962" s="137"/>
      <c r="BC962" s="137"/>
      <c r="BD962" s="137"/>
      <c r="BE962" s="137"/>
      <c r="BF962" s="12"/>
    </row>
    <row r="963" spans="1:58"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37"/>
      <c r="AY963" s="137"/>
      <c r="AZ963" s="137"/>
      <c r="BA963" s="137"/>
      <c r="BB963" s="137"/>
      <c r="BC963" s="137"/>
      <c r="BD963" s="137"/>
      <c r="BE963" s="137"/>
      <c r="BF963" s="12"/>
    </row>
    <row r="964" spans="1:58"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37"/>
      <c r="AZ964" s="137"/>
      <c r="BA964" s="137"/>
      <c r="BB964" s="137"/>
      <c r="BC964" s="137"/>
      <c r="BD964" s="137"/>
      <c r="BE964" s="137"/>
      <c r="BF964" s="12"/>
    </row>
    <row r="965" spans="1:58"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37"/>
      <c r="AY965" s="137"/>
      <c r="AZ965" s="137"/>
      <c r="BA965" s="137"/>
      <c r="BB965" s="137"/>
      <c r="BC965" s="137"/>
      <c r="BD965" s="137"/>
      <c r="BE965" s="137"/>
      <c r="BF965" s="12"/>
    </row>
    <row r="966" spans="1:58"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37"/>
      <c r="AY966" s="137"/>
      <c r="AZ966" s="137"/>
      <c r="BA966" s="137"/>
      <c r="BB966" s="137"/>
      <c r="BC966" s="137"/>
      <c r="BD966" s="137"/>
      <c r="BE966" s="137"/>
      <c r="BF966" s="12"/>
    </row>
    <row r="967" spans="1:58"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37"/>
      <c r="AY967" s="137"/>
      <c r="AZ967" s="137"/>
      <c r="BA967" s="137"/>
      <c r="BB967" s="137"/>
      <c r="BC967" s="137"/>
      <c r="BD967" s="137"/>
      <c r="BE967" s="137"/>
      <c r="BF967" s="12"/>
    </row>
    <row r="968" spans="1:58"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37"/>
      <c r="AY968" s="137"/>
      <c r="AZ968" s="137"/>
      <c r="BA968" s="137"/>
      <c r="BB968" s="137"/>
      <c r="BC968" s="137"/>
      <c r="BD968" s="137"/>
      <c r="BE968" s="137"/>
      <c r="BF968" s="12"/>
    </row>
    <row r="969" spans="1:58"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37"/>
      <c r="AY969" s="137"/>
      <c r="AZ969" s="137"/>
      <c r="BA969" s="137"/>
      <c r="BB969" s="137"/>
      <c r="BC969" s="137"/>
      <c r="BD969" s="137"/>
      <c r="BE969" s="137"/>
      <c r="BF969" s="12"/>
    </row>
    <row r="970" spans="1:58"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37"/>
      <c r="AY970" s="137"/>
      <c r="AZ970" s="137"/>
      <c r="BA970" s="137"/>
      <c r="BB970" s="137"/>
      <c r="BC970" s="137"/>
      <c r="BD970" s="137"/>
      <c r="BE970" s="137"/>
      <c r="BF970" s="12"/>
    </row>
    <row r="971" spans="1:58"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37"/>
      <c r="AY971" s="137"/>
      <c r="AZ971" s="137"/>
      <c r="BA971" s="137"/>
      <c r="BB971" s="137"/>
      <c r="BC971" s="137"/>
      <c r="BD971" s="137"/>
      <c r="BE971" s="137"/>
      <c r="BF971" s="12"/>
    </row>
    <row r="972" spans="1:58"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37"/>
      <c r="AY972" s="137"/>
      <c r="AZ972" s="137"/>
      <c r="BA972" s="137"/>
      <c r="BB972" s="137"/>
      <c r="BC972" s="137"/>
      <c r="BD972" s="137"/>
      <c r="BE972" s="137"/>
      <c r="BF972" s="12"/>
    </row>
    <row r="973" spans="1:58"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37"/>
      <c r="AY973" s="137"/>
      <c r="AZ973" s="137"/>
      <c r="BA973" s="137"/>
      <c r="BB973" s="137"/>
      <c r="BC973" s="137"/>
      <c r="BD973" s="137"/>
      <c r="BE973" s="137"/>
      <c r="BF973" s="12"/>
    </row>
    <row r="974" spans="1:58"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37"/>
      <c r="AZ974" s="137"/>
      <c r="BA974" s="137"/>
      <c r="BB974" s="137"/>
      <c r="BC974" s="137"/>
      <c r="BD974" s="137"/>
      <c r="BE974" s="137"/>
      <c r="BF974" s="12"/>
    </row>
    <row r="975" spans="1:58"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37"/>
      <c r="AY975" s="137"/>
      <c r="AZ975" s="137"/>
      <c r="BA975" s="137"/>
      <c r="BB975" s="137"/>
      <c r="BC975" s="137"/>
      <c r="BD975" s="137"/>
      <c r="BE975" s="137"/>
      <c r="BF975" s="12"/>
    </row>
    <row r="976" spans="1:58"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37"/>
      <c r="AY976" s="137"/>
      <c r="AZ976" s="137"/>
      <c r="BA976" s="137"/>
      <c r="BB976" s="137"/>
      <c r="BC976" s="137"/>
      <c r="BD976" s="137"/>
      <c r="BE976" s="137"/>
      <c r="BF976" s="12"/>
    </row>
    <row r="977" spans="1:58"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37"/>
      <c r="AY977" s="137"/>
      <c r="AZ977" s="137"/>
      <c r="BA977" s="137"/>
      <c r="BB977" s="137"/>
      <c r="BC977" s="137"/>
      <c r="BD977" s="137"/>
      <c r="BE977" s="137"/>
      <c r="BF977" s="12"/>
    </row>
    <row r="978" spans="1:58"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37"/>
      <c r="AY978" s="137"/>
      <c r="AZ978" s="137"/>
      <c r="BA978" s="137"/>
      <c r="BB978" s="137"/>
      <c r="BC978" s="137"/>
      <c r="BD978" s="137"/>
      <c r="BE978" s="137"/>
      <c r="BF978" s="12"/>
    </row>
    <row r="979" spans="1:58"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37"/>
      <c r="AY979" s="137"/>
      <c r="AZ979" s="137"/>
      <c r="BA979" s="137"/>
      <c r="BB979" s="137"/>
      <c r="BC979" s="137"/>
      <c r="BD979" s="137"/>
      <c r="BE979" s="137"/>
      <c r="BF979" s="12"/>
    </row>
    <row r="980" spans="1:58"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37"/>
      <c r="AY980" s="137"/>
      <c r="AZ980" s="137"/>
      <c r="BA980" s="137"/>
      <c r="BB980" s="137"/>
      <c r="BC980" s="137"/>
      <c r="BD980" s="137"/>
      <c r="BE980" s="137"/>
      <c r="BF980" s="12"/>
    </row>
    <row r="981" spans="1:58"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37"/>
      <c r="AY981" s="137"/>
      <c r="AZ981" s="137"/>
      <c r="BA981" s="137"/>
      <c r="BB981" s="137"/>
      <c r="BC981" s="137"/>
      <c r="BD981" s="137"/>
      <c r="BE981" s="137"/>
      <c r="BF981" s="12"/>
    </row>
    <row r="982" spans="1:58"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37"/>
      <c r="AY982" s="137"/>
      <c r="AZ982" s="137"/>
      <c r="BA982" s="137"/>
      <c r="BB982" s="137"/>
      <c r="BC982" s="137"/>
      <c r="BD982" s="137"/>
      <c r="BE982" s="137"/>
      <c r="BF982" s="12"/>
    </row>
    <row r="983" spans="1:58"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37"/>
      <c r="AY983" s="137"/>
      <c r="AZ983" s="137"/>
      <c r="BA983" s="137"/>
      <c r="BB983" s="137"/>
      <c r="BC983" s="137"/>
      <c r="BD983" s="137"/>
      <c r="BE983" s="137"/>
      <c r="BF983" s="12"/>
    </row>
    <row r="984" spans="1:58"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37"/>
      <c r="BA984" s="137"/>
      <c r="BB984" s="137"/>
      <c r="BC984" s="137"/>
      <c r="BD984" s="137"/>
      <c r="BE984" s="137"/>
      <c r="BF984" s="12"/>
    </row>
    <row r="985" spans="1:58"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37"/>
      <c r="AY985" s="137"/>
      <c r="AZ985" s="137"/>
      <c r="BA985" s="137"/>
      <c r="BB985" s="137"/>
      <c r="BC985" s="137"/>
      <c r="BD985" s="137"/>
      <c r="BE985" s="137"/>
      <c r="BF985" s="12"/>
    </row>
    <row r="986" spans="1:58"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37"/>
      <c r="AZ986" s="137"/>
      <c r="BA986" s="137"/>
      <c r="BB986" s="137"/>
      <c r="BC986" s="137"/>
      <c r="BD986" s="137"/>
      <c r="BE986" s="137"/>
      <c r="BF986" s="12"/>
    </row>
    <row r="987" spans="1:58"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37"/>
      <c r="AY987" s="137"/>
      <c r="AZ987" s="137"/>
      <c r="BA987" s="137"/>
      <c r="BB987" s="137"/>
      <c r="BC987" s="137"/>
      <c r="BD987" s="137"/>
      <c r="BE987" s="137"/>
      <c r="BF987" s="12"/>
    </row>
    <row r="988" spans="1:58"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37"/>
      <c r="AZ988" s="137"/>
      <c r="BA988" s="137"/>
      <c r="BB988" s="137"/>
      <c r="BC988" s="137"/>
      <c r="BD988" s="137"/>
      <c r="BE988" s="137"/>
      <c r="BF988" s="12"/>
    </row>
    <row r="989" spans="1:58"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37"/>
      <c r="AY989" s="137"/>
      <c r="AZ989" s="137"/>
      <c r="BA989" s="137"/>
      <c r="BB989" s="137"/>
      <c r="BC989" s="137"/>
      <c r="BD989" s="137"/>
      <c r="BE989" s="137"/>
      <c r="BF989" s="12"/>
    </row>
    <row r="990" spans="1:58"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37"/>
      <c r="AY990" s="137"/>
      <c r="AZ990" s="137"/>
      <c r="BA990" s="137"/>
      <c r="BB990" s="137"/>
      <c r="BC990" s="137"/>
      <c r="BD990" s="137"/>
      <c r="BE990" s="137"/>
      <c r="BF990" s="12"/>
    </row>
    <row r="991" spans="1:58"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37"/>
      <c r="AY991" s="137"/>
      <c r="AZ991" s="137"/>
      <c r="BA991" s="137"/>
      <c r="BB991" s="137"/>
      <c r="BC991" s="137"/>
      <c r="BD991" s="137"/>
      <c r="BE991" s="137"/>
      <c r="BF991" s="12"/>
    </row>
    <row r="992" spans="1:58"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37"/>
      <c r="AZ992" s="137"/>
      <c r="BA992" s="137"/>
      <c r="BB992" s="137"/>
      <c r="BC992" s="137"/>
      <c r="BD992" s="137"/>
      <c r="BE992" s="137"/>
      <c r="BF992" s="12"/>
    </row>
    <row r="993" spans="1:58"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37"/>
      <c r="AY993" s="137"/>
      <c r="AZ993" s="137"/>
      <c r="BA993" s="137"/>
      <c r="BB993" s="137"/>
      <c r="BC993" s="137"/>
      <c r="BD993" s="137"/>
      <c r="BE993" s="137"/>
      <c r="BF993" s="12"/>
    </row>
    <row r="994" spans="1:58"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37"/>
      <c r="AY994" s="137"/>
      <c r="AZ994" s="137"/>
      <c r="BA994" s="137"/>
      <c r="BB994" s="137"/>
      <c r="BC994" s="137"/>
      <c r="BD994" s="137"/>
      <c r="BE994" s="137"/>
      <c r="BF994" s="12"/>
    </row>
    <row r="995" spans="1:58"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37"/>
      <c r="AY995" s="137"/>
      <c r="AZ995" s="137"/>
      <c r="BA995" s="137"/>
      <c r="BB995" s="137"/>
      <c r="BC995" s="137"/>
      <c r="BD995" s="137"/>
      <c r="BE995" s="137"/>
      <c r="BF995" s="12"/>
    </row>
    <row r="996" spans="1:58"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37"/>
      <c r="AY996" s="137"/>
      <c r="AZ996" s="137"/>
      <c r="BA996" s="137"/>
      <c r="BB996" s="137"/>
      <c r="BC996" s="137"/>
      <c r="BD996" s="137"/>
      <c r="BE996" s="137"/>
      <c r="BF996" s="12"/>
    </row>
    <row r="997" spans="1:58"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37"/>
      <c r="AY997" s="137"/>
      <c r="AZ997" s="137"/>
      <c r="BA997" s="137"/>
      <c r="BB997" s="137"/>
      <c r="BC997" s="137"/>
      <c r="BD997" s="137"/>
      <c r="BE997" s="137"/>
      <c r="BF997" s="12"/>
    </row>
    <row r="998" spans="1:58"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37"/>
      <c r="AY998" s="137"/>
      <c r="AZ998" s="137"/>
      <c r="BA998" s="137"/>
      <c r="BB998" s="137"/>
      <c r="BC998" s="137"/>
      <c r="BD998" s="137"/>
      <c r="BE998" s="137"/>
      <c r="BF998" s="12"/>
    </row>
    <row r="999" spans="1:58"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37"/>
      <c r="AY999" s="137"/>
      <c r="AZ999" s="137"/>
      <c r="BA999" s="137"/>
      <c r="BB999" s="137"/>
      <c r="BC999" s="137"/>
      <c r="BD999" s="137"/>
      <c r="BE999" s="137"/>
      <c r="BF999" s="12"/>
    </row>
    <row r="1000" spans="1:58"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37"/>
      <c r="AZ1000" s="137"/>
      <c r="BA1000" s="137"/>
      <c r="BB1000" s="137"/>
      <c r="BC1000" s="137"/>
      <c r="BD1000" s="137"/>
      <c r="BE1000" s="137"/>
      <c r="BF1000" s="12"/>
    </row>
    <row r="1001" spans="1:58"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37"/>
      <c r="AY1001" s="137"/>
      <c r="AZ1001" s="137"/>
      <c r="BA1001" s="137"/>
      <c r="BB1001" s="137"/>
      <c r="BC1001" s="137"/>
      <c r="BD1001" s="137"/>
      <c r="BE1001" s="137"/>
      <c r="BF1001" s="12"/>
    </row>
    <row r="1002" spans="1:58"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37"/>
      <c r="AY1002" s="137"/>
      <c r="AZ1002" s="137"/>
      <c r="BA1002" s="137"/>
      <c r="BB1002" s="137"/>
      <c r="BC1002" s="137"/>
      <c r="BD1002" s="137"/>
      <c r="BE1002" s="137"/>
      <c r="BF1002" s="12"/>
    </row>
    <row r="1003" spans="1:58"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37"/>
      <c r="AY1003" s="137"/>
      <c r="AZ1003" s="137"/>
      <c r="BA1003" s="137"/>
      <c r="BB1003" s="137"/>
      <c r="BC1003" s="137"/>
      <c r="BD1003" s="137"/>
      <c r="BE1003" s="137"/>
      <c r="BF1003" s="12"/>
    </row>
    <row r="1004" spans="1:58"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37"/>
      <c r="AZ1004" s="137"/>
      <c r="BA1004" s="137"/>
      <c r="BB1004" s="137"/>
      <c r="BC1004" s="137"/>
      <c r="BD1004" s="137"/>
      <c r="BE1004" s="137"/>
      <c r="BF1004" s="12"/>
    </row>
    <row r="1005" spans="1:58"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37"/>
      <c r="AY1005" s="137"/>
      <c r="AZ1005" s="137"/>
      <c r="BA1005" s="137"/>
      <c r="BB1005" s="137"/>
      <c r="BC1005" s="137"/>
      <c r="BD1005" s="137"/>
      <c r="BE1005" s="137"/>
      <c r="BF1005" s="12"/>
    </row>
    <row r="1006" spans="1:58"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37"/>
      <c r="AY1006" s="137"/>
      <c r="AZ1006" s="137"/>
      <c r="BA1006" s="137"/>
      <c r="BB1006" s="137"/>
      <c r="BC1006" s="137"/>
      <c r="BD1006" s="137"/>
      <c r="BE1006" s="137"/>
      <c r="BF1006" s="12"/>
    </row>
    <row r="1007" spans="1:58"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37"/>
      <c r="AY1007" s="137"/>
      <c r="AZ1007" s="137"/>
      <c r="BA1007" s="137"/>
      <c r="BB1007" s="137"/>
      <c r="BC1007" s="137"/>
      <c r="BD1007" s="137"/>
      <c r="BE1007" s="137"/>
      <c r="BF1007" s="12"/>
    </row>
    <row r="1008" spans="1:58"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37"/>
      <c r="AY1008" s="137"/>
      <c r="AZ1008" s="137"/>
      <c r="BA1008" s="137"/>
      <c r="BB1008" s="137"/>
      <c r="BC1008" s="137"/>
      <c r="BD1008" s="137"/>
      <c r="BE1008" s="137"/>
      <c r="BF1008" s="12"/>
    </row>
    <row r="1009" spans="1:58"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37"/>
      <c r="AY1009" s="137"/>
      <c r="AZ1009" s="137"/>
      <c r="BA1009" s="137"/>
      <c r="BB1009" s="137"/>
      <c r="BC1009" s="137"/>
      <c r="BD1009" s="137"/>
      <c r="BE1009" s="137"/>
      <c r="BF1009" s="12"/>
    </row>
    <row r="1010" spans="1:58"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37"/>
      <c r="AY1010" s="137"/>
      <c r="AZ1010" s="137"/>
      <c r="BA1010" s="137"/>
      <c r="BB1010" s="137"/>
      <c r="BC1010" s="137"/>
      <c r="BD1010" s="137"/>
      <c r="BE1010" s="137"/>
      <c r="BF1010" s="12"/>
    </row>
    <row r="1011" spans="1:58"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37"/>
      <c r="AY1011" s="137"/>
      <c r="AZ1011" s="137"/>
      <c r="BA1011" s="137"/>
      <c r="BB1011" s="137"/>
      <c r="BC1011" s="137"/>
      <c r="BD1011" s="137"/>
      <c r="BE1011" s="137"/>
      <c r="BF1011" s="12"/>
    </row>
    <row r="1012" spans="1:58"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37"/>
      <c r="AY1012" s="137"/>
      <c r="AZ1012" s="137"/>
      <c r="BA1012" s="137"/>
      <c r="BB1012" s="137"/>
      <c r="BC1012" s="137"/>
      <c r="BD1012" s="137"/>
      <c r="BE1012" s="137"/>
      <c r="BF1012" s="12"/>
    </row>
    <row r="1013" spans="1:58"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37"/>
      <c r="AY1013" s="137"/>
      <c r="AZ1013" s="137"/>
      <c r="BA1013" s="137"/>
      <c r="BB1013" s="137"/>
      <c r="BC1013" s="137"/>
      <c r="BD1013" s="137"/>
      <c r="BE1013" s="137"/>
      <c r="BF1013" s="12"/>
    </row>
    <row r="1014" spans="1:58"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37"/>
      <c r="AY1014" s="137"/>
      <c r="AZ1014" s="137"/>
      <c r="BA1014" s="137"/>
      <c r="BB1014" s="137"/>
      <c r="BC1014" s="137"/>
      <c r="BD1014" s="137"/>
      <c r="BE1014" s="137"/>
      <c r="BF1014" s="12"/>
    </row>
    <row r="1015" spans="1:58"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37"/>
      <c r="AY1015" s="137"/>
      <c r="AZ1015" s="137"/>
      <c r="BA1015" s="137"/>
      <c r="BB1015" s="137"/>
      <c r="BC1015" s="137"/>
      <c r="BD1015" s="137"/>
      <c r="BE1015" s="137"/>
      <c r="BF1015" s="12"/>
    </row>
    <row r="1016" spans="1:58"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37"/>
      <c r="AY1016" s="137"/>
      <c r="AZ1016" s="137"/>
      <c r="BA1016" s="137"/>
      <c r="BB1016" s="137"/>
      <c r="BC1016" s="137"/>
      <c r="BD1016" s="137"/>
      <c r="BE1016" s="137"/>
      <c r="BF1016" s="12"/>
    </row>
    <row r="1017" spans="1:58"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37"/>
      <c r="AY1017" s="137"/>
      <c r="AZ1017" s="137"/>
      <c r="BA1017" s="137"/>
      <c r="BB1017" s="137"/>
      <c r="BC1017" s="137"/>
      <c r="BD1017" s="137"/>
      <c r="BE1017" s="137"/>
      <c r="BF1017" s="12"/>
    </row>
    <row r="1018" spans="1:58"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37"/>
      <c r="AY1018" s="137"/>
      <c r="AZ1018" s="137"/>
      <c r="BA1018" s="137"/>
      <c r="BB1018" s="137"/>
      <c r="BC1018" s="137"/>
      <c r="BD1018" s="137"/>
      <c r="BE1018" s="137"/>
      <c r="BF1018" s="12"/>
    </row>
    <row r="1019" spans="1:58"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37"/>
      <c r="AY1019" s="137"/>
      <c r="AZ1019" s="137"/>
      <c r="BA1019" s="137"/>
      <c r="BB1019" s="137"/>
      <c r="BC1019" s="137"/>
      <c r="BD1019" s="137"/>
      <c r="BE1019" s="137"/>
      <c r="BF1019" s="12"/>
    </row>
    <row r="1020" spans="1:58"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37"/>
      <c r="AY1020" s="137"/>
      <c r="AZ1020" s="137"/>
      <c r="BA1020" s="137"/>
      <c r="BB1020" s="137"/>
      <c r="BC1020" s="137"/>
      <c r="BD1020" s="137"/>
      <c r="BE1020" s="137"/>
      <c r="BF1020" s="12"/>
    </row>
    <row r="1021" spans="1:58"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37"/>
      <c r="AY1021" s="137"/>
      <c r="AZ1021" s="137"/>
      <c r="BA1021" s="137"/>
      <c r="BB1021" s="137"/>
      <c r="BC1021" s="137"/>
      <c r="BD1021" s="137"/>
      <c r="BE1021" s="137"/>
      <c r="BF1021" s="12"/>
    </row>
    <row r="1022" spans="1:58"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37"/>
      <c r="AY1022" s="137"/>
      <c r="AZ1022" s="137"/>
      <c r="BA1022" s="137"/>
      <c r="BB1022" s="137"/>
      <c r="BC1022" s="137"/>
      <c r="BD1022" s="137"/>
      <c r="BE1022" s="137"/>
      <c r="BF1022" s="12"/>
    </row>
    <row r="1023" spans="1:58"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37"/>
      <c r="AY1023" s="137"/>
      <c r="AZ1023" s="137"/>
      <c r="BA1023" s="137"/>
      <c r="BB1023" s="137"/>
      <c r="BC1023" s="137"/>
      <c r="BD1023" s="137"/>
      <c r="BE1023" s="137"/>
      <c r="BF1023" s="12"/>
    </row>
    <row r="1024" spans="1:58"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37"/>
      <c r="AY1024" s="137"/>
      <c r="AZ1024" s="137"/>
      <c r="BA1024" s="137"/>
      <c r="BB1024" s="137"/>
      <c r="BC1024" s="137"/>
      <c r="BD1024" s="137"/>
      <c r="BE1024" s="137"/>
      <c r="BF1024" s="12"/>
    </row>
    <row r="1025" spans="1:58"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37"/>
      <c r="AY1025" s="137"/>
      <c r="AZ1025" s="137"/>
      <c r="BA1025" s="137"/>
      <c r="BB1025" s="137"/>
      <c r="BC1025" s="137"/>
      <c r="BD1025" s="137"/>
      <c r="BE1025" s="137"/>
      <c r="BF1025" s="12"/>
    </row>
    <row r="1026" spans="1:58"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37"/>
      <c r="AY1026" s="137"/>
      <c r="AZ1026" s="137"/>
      <c r="BA1026" s="137"/>
      <c r="BB1026" s="137"/>
      <c r="BC1026" s="137"/>
      <c r="BD1026" s="137"/>
      <c r="BE1026" s="137"/>
      <c r="BF1026" s="12"/>
    </row>
    <row r="1027" spans="1:58"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37"/>
      <c r="AY1027" s="137"/>
      <c r="AZ1027" s="137"/>
      <c r="BA1027" s="137"/>
      <c r="BB1027" s="137"/>
      <c r="BC1027" s="137"/>
      <c r="BD1027" s="137"/>
      <c r="BE1027" s="137"/>
      <c r="BF1027" s="12"/>
    </row>
    <row r="1028" spans="1:58"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37"/>
      <c r="AY1028" s="137"/>
      <c r="AZ1028" s="137"/>
      <c r="BA1028" s="137"/>
      <c r="BB1028" s="137"/>
      <c r="BC1028" s="137"/>
      <c r="BD1028" s="137"/>
      <c r="BE1028" s="137"/>
      <c r="BF1028" s="12"/>
    </row>
    <row r="1029" spans="1:58"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37"/>
      <c r="AY1029" s="137"/>
      <c r="AZ1029" s="137"/>
      <c r="BA1029" s="137"/>
      <c r="BB1029" s="137"/>
      <c r="BC1029" s="137"/>
      <c r="BD1029" s="137"/>
      <c r="BE1029" s="137"/>
      <c r="BF1029" s="12"/>
    </row>
    <row r="1030" spans="1:58"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37"/>
      <c r="AY1030" s="137"/>
      <c r="AZ1030" s="137"/>
      <c r="BA1030" s="137"/>
      <c r="BB1030" s="137"/>
      <c r="BC1030" s="137"/>
      <c r="BD1030" s="137"/>
      <c r="BE1030" s="137"/>
      <c r="BF1030" s="12"/>
    </row>
    <row r="1031" spans="1:58"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37"/>
      <c r="AY1031" s="137"/>
      <c r="AZ1031" s="137"/>
      <c r="BA1031" s="137"/>
      <c r="BB1031" s="137"/>
      <c r="BC1031" s="137"/>
      <c r="BD1031" s="137"/>
      <c r="BE1031" s="137"/>
      <c r="BF1031" s="12"/>
    </row>
    <row r="1032" spans="1:58"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37"/>
      <c r="AY1032" s="137"/>
      <c r="AZ1032" s="137"/>
      <c r="BA1032" s="137"/>
      <c r="BB1032" s="137"/>
      <c r="BC1032" s="137"/>
      <c r="BD1032" s="137"/>
      <c r="BE1032" s="137"/>
      <c r="BF1032" s="12"/>
    </row>
    <row r="1033" spans="1:58"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37"/>
      <c r="AY1033" s="137"/>
      <c r="AZ1033" s="137"/>
      <c r="BA1033" s="137"/>
      <c r="BB1033" s="137"/>
      <c r="BC1033" s="137"/>
      <c r="BD1033" s="137"/>
      <c r="BE1033" s="137"/>
      <c r="BF1033" s="12"/>
    </row>
    <row r="1034" spans="1:58"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37"/>
      <c r="AY1034" s="137"/>
      <c r="AZ1034" s="137"/>
      <c r="BA1034" s="137"/>
      <c r="BB1034" s="137"/>
      <c r="BC1034" s="137"/>
      <c r="BD1034" s="137"/>
      <c r="BE1034" s="137"/>
      <c r="BF1034" s="12"/>
    </row>
    <row r="1035" spans="1:58"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37"/>
      <c r="AY1035" s="137"/>
      <c r="AZ1035" s="137"/>
      <c r="BA1035" s="137"/>
      <c r="BB1035" s="137"/>
      <c r="BC1035" s="137"/>
      <c r="BD1035" s="137"/>
      <c r="BE1035" s="137"/>
      <c r="BF1035" s="12"/>
    </row>
    <row r="1036" spans="1:58"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37"/>
      <c r="AY1036" s="137"/>
      <c r="AZ1036" s="137"/>
      <c r="BA1036" s="137"/>
      <c r="BB1036" s="137"/>
      <c r="BC1036" s="137"/>
      <c r="BD1036" s="137"/>
      <c r="BE1036" s="137"/>
      <c r="BF1036" s="12"/>
    </row>
    <row r="1037" spans="1:58"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37"/>
      <c r="AY1037" s="137"/>
      <c r="AZ1037" s="137"/>
      <c r="BA1037" s="137"/>
      <c r="BB1037" s="137"/>
      <c r="BC1037" s="137"/>
      <c r="BD1037" s="137"/>
      <c r="BE1037" s="137"/>
      <c r="BF1037" s="12"/>
    </row>
    <row r="1038" spans="1:58"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37"/>
      <c r="AY1038" s="137"/>
      <c r="AZ1038" s="137"/>
      <c r="BA1038" s="137"/>
      <c r="BB1038" s="137"/>
      <c r="BC1038" s="137"/>
      <c r="BD1038" s="137"/>
      <c r="BE1038" s="137"/>
      <c r="BF1038" s="12"/>
    </row>
    <row r="1039" spans="1:58"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37"/>
      <c r="AY1039" s="137"/>
      <c r="AZ1039" s="137"/>
      <c r="BA1039" s="137"/>
      <c r="BB1039" s="137"/>
      <c r="BC1039" s="137"/>
      <c r="BD1039" s="137"/>
      <c r="BE1039" s="137"/>
      <c r="BF1039" s="12"/>
    </row>
    <row r="1040" spans="1:58"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37"/>
      <c r="AZ1040" s="137"/>
      <c r="BA1040" s="137"/>
      <c r="BB1040" s="137"/>
      <c r="BC1040" s="137"/>
      <c r="BD1040" s="137"/>
      <c r="BE1040" s="137"/>
      <c r="BF1040" s="12"/>
    </row>
    <row r="1041" spans="1:58"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37"/>
      <c r="AZ1041" s="137"/>
      <c r="BA1041" s="137"/>
      <c r="BB1041" s="137"/>
      <c r="BC1041" s="137"/>
      <c r="BD1041" s="137"/>
      <c r="BE1041" s="137"/>
      <c r="BF1041" s="12"/>
    </row>
    <row r="1042" spans="1:58"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37"/>
      <c r="AZ1042" s="137"/>
      <c r="BA1042" s="137"/>
      <c r="BB1042" s="137"/>
      <c r="BC1042" s="137"/>
      <c r="BD1042" s="137"/>
      <c r="BE1042" s="137"/>
      <c r="BF1042" s="12"/>
    </row>
    <row r="1043" spans="1:58"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37"/>
      <c r="AZ1043" s="137"/>
      <c r="BA1043" s="137"/>
      <c r="BB1043" s="137"/>
      <c r="BC1043" s="137"/>
      <c r="BD1043" s="137"/>
      <c r="BE1043" s="137"/>
      <c r="BF1043" s="12"/>
    </row>
    <row r="1044" spans="1:58"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37"/>
      <c r="AY1044" s="137"/>
      <c r="AZ1044" s="137"/>
      <c r="BA1044" s="137"/>
      <c r="BB1044" s="137"/>
      <c r="BC1044" s="137"/>
      <c r="BD1044" s="137"/>
      <c r="BE1044" s="137"/>
      <c r="BF1044" s="12"/>
    </row>
    <row r="1045" spans="1:58"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37"/>
      <c r="AY1045" s="137"/>
      <c r="AZ1045" s="137"/>
      <c r="BA1045" s="137"/>
      <c r="BB1045" s="137"/>
      <c r="BC1045" s="137"/>
      <c r="BD1045" s="137"/>
      <c r="BE1045" s="137"/>
      <c r="BF1045" s="12"/>
    </row>
    <row r="1046" spans="1:58"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37"/>
      <c r="AY1046" s="137"/>
      <c r="AZ1046" s="137"/>
      <c r="BA1046" s="137"/>
      <c r="BB1046" s="137"/>
      <c r="BC1046" s="137"/>
      <c r="BD1046" s="137"/>
      <c r="BE1046" s="137"/>
      <c r="BF1046" s="12"/>
    </row>
    <row r="1047" spans="1:58"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37"/>
      <c r="AY1047" s="137"/>
      <c r="AZ1047" s="137"/>
      <c r="BA1047" s="137"/>
      <c r="BB1047" s="137"/>
      <c r="BC1047" s="137"/>
      <c r="BD1047" s="137"/>
      <c r="BE1047" s="137"/>
      <c r="BF1047" s="12"/>
    </row>
    <row r="1048" spans="1:58"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37"/>
      <c r="AY1048" s="137"/>
      <c r="AZ1048" s="137"/>
      <c r="BA1048" s="137"/>
      <c r="BB1048" s="137"/>
      <c r="BC1048" s="137"/>
      <c r="BD1048" s="137"/>
      <c r="BE1048" s="137"/>
      <c r="BF1048" s="12"/>
    </row>
    <row r="1049" spans="1:58"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37"/>
      <c r="AX1049" s="137"/>
      <c r="AY1049" s="137"/>
      <c r="AZ1049" s="137"/>
      <c r="BA1049" s="137"/>
      <c r="BB1049" s="137"/>
      <c r="BC1049" s="137"/>
      <c r="BD1049" s="137"/>
      <c r="BE1049" s="137"/>
      <c r="BF1049" s="12"/>
    </row>
    <row r="1050" spans="1:58"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37"/>
      <c r="AX1050" s="137"/>
      <c r="AY1050" s="137"/>
      <c r="AZ1050" s="137"/>
      <c r="BA1050" s="137"/>
      <c r="BB1050" s="137"/>
      <c r="BC1050" s="137"/>
      <c r="BD1050" s="137"/>
      <c r="BE1050" s="137"/>
      <c r="BF1050" s="12"/>
    </row>
    <row r="1051" spans="1:58"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37"/>
      <c r="AX1051" s="137"/>
      <c r="AY1051" s="137"/>
      <c r="AZ1051" s="137"/>
      <c r="BA1051" s="137"/>
      <c r="BB1051" s="137"/>
      <c r="BC1051" s="137"/>
      <c r="BD1051" s="137"/>
      <c r="BE1051" s="137"/>
      <c r="BF1051" s="12"/>
    </row>
    <row r="1052" spans="1:58"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37"/>
      <c r="AX1052" s="137"/>
      <c r="AY1052" s="137"/>
      <c r="AZ1052" s="137"/>
      <c r="BA1052" s="137"/>
      <c r="BB1052" s="137"/>
      <c r="BC1052" s="137"/>
      <c r="BD1052" s="137"/>
      <c r="BE1052" s="137"/>
      <c r="BF1052" s="12"/>
    </row>
    <row r="1053" spans="1:58"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37"/>
      <c r="AX1053" s="137"/>
      <c r="AY1053" s="137"/>
      <c r="AZ1053" s="137"/>
      <c r="BA1053" s="137"/>
      <c r="BB1053" s="137"/>
      <c r="BC1053" s="137"/>
      <c r="BD1053" s="137"/>
      <c r="BE1053" s="137"/>
      <c r="BF1053" s="12"/>
    </row>
    <row r="1054" spans="1:58"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37"/>
      <c r="AX1054" s="137"/>
      <c r="AY1054" s="137"/>
      <c r="AZ1054" s="137"/>
      <c r="BA1054" s="137"/>
      <c r="BB1054" s="137"/>
      <c r="BC1054" s="137"/>
      <c r="BD1054" s="137"/>
      <c r="BE1054" s="137"/>
      <c r="BF1054" s="12"/>
    </row>
    <row r="1055" spans="1:58"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37"/>
      <c r="AX1055" s="137"/>
      <c r="AY1055" s="137"/>
      <c r="AZ1055" s="137"/>
      <c r="BA1055" s="137"/>
      <c r="BB1055" s="137"/>
      <c r="BC1055" s="137"/>
      <c r="BD1055" s="137"/>
      <c r="BE1055" s="137"/>
      <c r="BF1055" s="12"/>
    </row>
    <row r="1056" spans="1:58"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37"/>
      <c r="AX1056" s="137"/>
      <c r="AY1056" s="137"/>
      <c r="AZ1056" s="137"/>
      <c r="BA1056" s="137"/>
      <c r="BB1056" s="137"/>
      <c r="BC1056" s="137"/>
      <c r="BD1056" s="137"/>
      <c r="BE1056" s="137"/>
      <c r="BF1056" s="12"/>
    </row>
    <row r="1057" spans="1:58"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37"/>
      <c r="AX1057" s="137"/>
      <c r="AY1057" s="137"/>
      <c r="AZ1057" s="137"/>
      <c r="BA1057" s="137"/>
      <c r="BB1057" s="137"/>
      <c r="BC1057" s="137"/>
      <c r="BD1057" s="137"/>
      <c r="BE1057" s="137"/>
      <c r="BF1057" s="12"/>
    </row>
    <row r="1058" spans="1:58"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37"/>
      <c r="AX1058" s="137"/>
      <c r="AY1058" s="137"/>
      <c r="AZ1058" s="137"/>
      <c r="BA1058" s="137"/>
      <c r="BB1058" s="137"/>
      <c r="BC1058" s="137"/>
      <c r="BD1058" s="137"/>
      <c r="BE1058" s="137"/>
      <c r="BF1058" s="12"/>
    </row>
    <row r="1059" spans="1:58"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37"/>
      <c r="AX1059" s="137"/>
      <c r="AY1059" s="137"/>
      <c r="AZ1059" s="137"/>
      <c r="BA1059" s="137"/>
      <c r="BB1059" s="137"/>
      <c r="BC1059" s="137"/>
      <c r="BD1059" s="137"/>
      <c r="BE1059" s="137"/>
      <c r="BF1059" s="12"/>
    </row>
    <row r="1060" spans="1:58"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37"/>
      <c r="AX1060" s="137"/>
      <c r="AY1060" s="137"/>
      <c r="AZ1060" s="137"/>
      <c r="BA1060" s="137"/>
      <c r="BB1060" s="137"/>
      <c r="BC1060" s="137"/>
      <c r="BD1060" s="137"/>
      <c r="BE1060" s="137"/>
      <c r="BF1060" s="12"/>
    </row>
    <row r="1061" spans="1:58"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37"/>
      <c r="AX1061" s="137"/>
      <c r="AY1061" s="137"/>
      <c r="AZ1061" s="137"/>
      <c r="BA1061" s="137"/>
      <c r="BB1061" s="137"/>
      <c r="BC1061" s="137"/>
      <c r="BD1061" s="137"/>
      <c r="BE1061" s="137"/>
      <c r="BF1061" s="12"/>
    </row>
    <row r="1062" spans="1:58"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37"/>
      <c r="AX1062" s="137"/>
      <c r="AY1062" s="137"/>
      <c r="AZ1062" s="137"/>
      <c r="BA1062" s="137"/>
      <c r="BB1062" s="137"/>
      <c r="BC1062" s="137"/>
      <c r="BD1062" s="137"/>
      <c r="BE1062" s="137"/>
      <c r="BF1062" s="12"/>
    </row>
    <row r="1063" spans="1:58"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37"/>
      <c r="AX1063" s="137"/>
      <c r="AY1063" s="137"/>
      <c r="AZ1063" s="137"/>
      <c r="BA1063" s="137"/>
      <c r="BB1063" s="137"/>
      <c r="BC1063" s="137"/>
      <c r="BD1063" s="137"/>
      <c r="BE1063" s="137"/>
      <c r="BF1063" s="12"/>
    </row>
    <row r="1064" spans="1:58"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37"/>
      <c r="AX1064" s="137"/>
      <c r="AY1064" s="137"/>
      <c r="AZ1064" s="137"/>
      <c r="BA1064" s="137"/>
      <c r="BB1064" s="137"/>
      <c r="BC1064" s="137"/>
      <c r="BD1064" s="137"/>
      <c r="BE1064" s="137"/>
      <c r="BF1064" s="12"/>
    </row>
    <row r="1065" spans="1:58"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37"/>
      <c r="AX1065" s="137"/>
      <c r="AY1065" s="137"/>
      <c r="AZ1065" s="137"/>
      <c r="BA1065" s="137"/>
      <c r="BB1065" s="137"/>
      <c r="BC1065" s="137"/>
      <c r="BD1065" s="137"/>
      <c r="BE1065" s="137"/>
      <c r="BF1065" s="12"/>
    </row>
    <row r="1066" spans="1:58"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37"/>
      <c r="AX1066" s="137"/>
      <c r="AY1066" s="137"/>
      <c r="AZ1066" s="137"/>
      <c r="BA1066" s="137"/>
      <c r="BB1066" s="137"/>
      <c r="BC1066" s="137"/>
      <c r="BD1066" s="137"/>
      <c r="BE1066" s="137"/>
      <c r="BF1066" s="12"/>
    </row>
    <row r="1067" spans="1:58"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37"/>
      <c r="AX1067" s="137"/>
      <c r="AY1067" s="137"/>
      <c r="AZ1067" s="137"/>
      <c r="BA1067" s="137"/>
      <c r="BB1067" s="137"/>
      <c r="BC1067" s="137"/>
      <c r="BD1067" s="137"/>
      <c r="BE1067" s="137"/>
      <c r="BF1067" s="12"/>
    </row>
    <row r="1068" spans="1:58"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37"/>
      <c r="AX1068" s="137"/>
      <c r="AY1068" s="137"/>
      <c r="AZ1068" s="137"/>
      <c r="BA1068" s="137"/>
      <c r="BB1068" s="137"/>
      <c r="BC1068" s="137"/>
      <c r="BD1068" s="137"/>
      <c r="BE1068" s="137"/>
      <c r="BF1068" s="12"/>
    </row>
    <row r="1069" spans="1:58"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37"/>
      <c r="AX1069" s="137"/>
      <c r="AY1069" s="137"/>
      <c r="AZ1069" s="137"/>
      <c r="BA1069" s="137"/>
      <c r="BB1069" s="137"/>
      <c r="BC1069" s="137"/>
      <c r="BD1069" s="137"/>
      <c r="BE1069" s="137"/>
      <c r="BF1069" s="12"/>
    </row>
    <row r="1070" spans="1:58"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37"/>
      <c r="AX1070" s="137"/>
      <c r="AY1070" s="137"/>
      <c r="AZ1070" s="137"/>
      <c r="BA1070" s="137"/>
      <c r="BB1070" s="137"/>
      <c r="BC1070" s="137"/>
      <c r="BD1070" s="137"/>
      <c r="BE1070" s="137"/>
      <c r="BF1070" s="12"/>
    </row>
    <row r="1071" spans="1:58"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37"/>
      <c r="AX1071" s="137"/>
      <c r="AY1071" s="137"/>
      <c r="AZ1071" s="137"/>
      <c r="BA1071" s="137"/>
      <c r="BB1071" s="137"/>
      <c r="BC1071" s="137"/>
      <c r="BD1071" s="137"/>
      <c r="BE1071" s="137"/>
      <c r="BF1071" s="12"/>
    </row>
    <row r="1072" spans="1:58"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37"/>
      <c r="AX1072" s="137"/>
      <c r="AY1072" s="137"/>
      <c r="AZ1072" s="137"/>
      <c r="BA1072" s="137"/>
      <c r="BB1072" s="137"/>
      <c r="BC1072" s="137"/>
      <c r="BD1072" s="137"/>
      <c r="BE1072" s="137"/>
      <c r="BF1072" s="12"/>
    </row>
    <row r="1073" spans="1:58"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37"/>
      <c r="AX1073" s="137"/>
      <c r="AY1073" s="137"/>
      <c r="AZ1073" s="137"/>
      <c r="BA1073" s="137"/>
      <c r="BB1073" s="137"/>
      <c r="BC1073" s="137"/>
      <c r="BD1073" s="137"/>
      <c r="BE1073" s="137"/>
      <c r="BF1073" s="12"/>
    </row>
    <row r="1074" spans="1:58"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37"/>
      <c r="AX1074" s="137"/>
      <c r="AY1074" s="137"/>
      <c r="AZ1074" s="137"/>
      <c r="BA1074" s="137"/>
      <c r="BB1074" s="137"/>
      <c r="BC1074" s="137"/>
      <c r="BD1074" s="137"/>
      <c r="BE1074" s="137"/>
      <c r="BF1074" s="12"/>
    </row>
    <row r="1075" spans="1:58"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37"/>
      <c r="AX1075" s="137"/>
      <c r="AY1075" s="137"/>
      <c r="AZ1075" s="137"/>
      <c r="BA1075" s="137"/>
      <c r="BB1075" s="137"/>
      <c r="BC1075" s="137"/>
      <c r="BD1075" s="137"/>
      <c r="BE1075" s="137"/>
      <c r="BF1075" s="12"/>
    </row>
    <row r="1076" spans="1:58"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37"/>
      <c r="AX1076" s="137"/>
      <c r="AY1076" s="137"/>
      <c r="AZ1076" s="137"/>
      <c r="BA1076" s="137"/>
      <c r="BB1076" s="137"/>
      <c r="BC1076" s="137"/>
      <c r="BD1076" s="137"/>
      <c r="BE1076" s="137"/>
      <c r="BF1076" s="12"/>
    </row>
    <row r="1077" spans="1:58"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37"/>
      <c r="AX1077" s="137"/>
      <c r="AY1077" s="137"/>
      <c r="AZ1077" s="137"/>
      <c r="BA1077" s="137"/>
      <c r="BB1077" s="137"/>
      <c r="BC1077" s="137"/>
      <c r="BD1077" s="137"/>
      <c r="BE1077" s="137"/>
      <c r="BF1077" s="12"/>
    </row>
    <row r="1078" spans="1:58"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37"/>
      <c r="AX1078" s="137"/>
      <c r="AY1078" s="137"/>
      <c r="AZ1078" s="137"/>
      <c r="BA1078" s="137"/>
      <c r="BB1078" s="137"/>
      <c r="BC1078" s="137"/>
      <c r="BD1078" s="137"/>
      <c r="BE1078" s="137"/>
      <c r="BF1078" s="12"/>
    </row>
    <row r="1079" spans="1:58"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37"/>
      <c r="AX1079" s="137"/>
      <c r="AY1079" s="137"/>
      <c r="AZ1079" s="137"/>
      <c r="BA1079" s="137"/>
      <c r="BB1079" s="137"/>
      <c r="BC1079" s="137"/>
      <c r="BD1079" s="137"/>
      <c r="BE1079" s="137"/>
      <c r="BF1079" s="12"/>
    </row>
    <row r="1080" spans="1:58"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37"/>
      <c r="AX1080" s="137"/>
      <c r="AY1080" s="137"/>
      <c r="AZ1080" s="137"/>
      <c r="BA1080" s="137"/>
      <c r="BB1080" s="137"/>
      <c r="BC1080" s="137"/>
      <c r="BD1080" s="137"/>
      <c r="BE1080" s="137"/>
      <c r="BF1080" s="12"/>
    </row>
    <row r="1081" spans="1:58"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37"/>
      <c r="AX1081" s="137"/>
      <c r="AY1081" s="137"/>
      <c r="AZ1081" s="137"/>
      <c r="BA1081" s="137"/>
      <c r="BB1081" s="137"/>
      <c r="BC1081" s="137"/>
      <c r="BD1081" s="137"/>
      <c r="BE1081" s="137"/>
      <c r="BF1081" s="12"/>
    </row>
    <row r="1082" spans="1:58"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37"/>
      <c r="AX1082" s="137"/>
      <c r="AY1082" s="137"/>
      <c r="AZ1082" s="137"/>
      <c r="BA1082" s="137"/>
      <c r="BB1082" s="137"/>
      <c r="BC1082" s="137"/>
      <c r="BD1082" s="137"/>
      <c r="BE1082" s="137"/>
      <c r="BF1082" s="12"/>
    </row>
    <row r="1083" spans="1:58"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37"/>
      <c r="AX1083" s="137"/>
      <c r="AY1083" s="137"/>
      <c r="AZ1083" s="137"/>
      <c r="BA1083" s="137"/>
      <c r="BB1083" s="137"/>
      <c r="BC1083" s="137"/>
      <c r="BD1083" s="137"/>
      <c r="BE1083" s="137"/>
      <c r="BF1083" s="12"/>
    </row>
    <row r="1084" spans="1:58"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37"/>
      <c r="AX1084" s="137"/>
      <c r="AY1084" s="137"/>
      <c r="AZ1084" s="137"/>
      <c r="BA1084" s="137"/>
      <c r="BB1084" s="137"/>
      <c r="BC1084" s="137"/>
      <c r="BD1084" s="137"/>
      <c r="BE1084" s="137"/>
      <c r="BF1084" s="12"/>
    </row>
    <row r="1085" spans="1:58"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37"/>
      <c r="AX1085" s="137"/>
      <c r="AY1085" s="137"/>
      <c r="AZ1085" s="137"/>
      <c r="BA1085" s="137"/>
      <c r="BB1085" s="137"/>
      <c r="BC1085" s="137"/>
      <c r="BD1085" s="137"/>
      <c r="BE1085" s="137"/>
      <c r="BF1085" s="12"/>
    </row>
    <row r="1086" spans="1:58"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37"/>
      <c r="AX1086" s="137"/>
      <c r="AY1086" s="137"/>
      <c r="AZ1086" s="137"/>
      <c r="BA1086" s="137"/>
      <c r="BB1086" s="137"/>
      <c r="BC1086" s="137"/>
      <c r="BD1086" s="137"/>
      <c r="BE1086" s="137"/>
      <c r="BF1086" s="12"/>
    </row>
    <row r="1087" spans="1:58"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37"/>
      <c r="AX1087" s="137"/>
      <c r="AY1087" s="137"/>
      <c r="AZ1087" s="137"/>
      <c r="BA1087" s="137"/>
      <c r="BB1087" s="137"/>
      <c r="BC1087" s="137"/>
      <c r="BD1087" s="137"/>
      <c r="BE1087" s="137"/>
      <c r="BF1087" s="12"/>
    </row>
    <row r="1088" spans="1:58"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37"/>
      <c r="AX1088" s="137"/>
      <c r="AY1088" s="137"/>
      <c r="AZ1088" s="137"/>
      <c r="BA1088" s="137"/>
      <c r="BB1088" s="137"/>
      <c r="BC1088" s="137"/>
      <c r="BD1088" s="137"/>
      <c r="BE1088" s="137"/>
      <c r="BF1088" s="12"/>
    </row>
    <row r="1089" spans="1:58"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37"/>
      <c r="AX1089" s="137"/>
      <c r="AY1089" s="137"/>
      <c r="AZ1089" s="137"/>
      <c r="BA1089" s="137"/>
      <c r="BB1089" s="137"/>
      <c r="BC1089" s="137"/>
      <c r="BD1089" s="137"/>
      <c r="BE1089" s="137"/>
      <c r="BF1089" s="12"/>
    </row>
    <row r="1090" spans="1:58"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37"/>
      <c r="AX1090" s="137"/>
      <c r="AY1090" s="137"/>
      <c r="AZ1090" s="137"/>
      <c r="BA1090" s="137"/>
      <c r="BB1090" s="137"/>
      <c r="BC1090" s="137"/>
      <c r="BD1090" s="137"/>
      <c r="BE1090" s="137"/>
      <c r="BF1090" s="12"/>
    </row>
    <row r="1091" spans="1:58"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37"/>
      <c r="AX1091" s="137"/>
      <c r="AY1091" s="137"/>
      <c r="AZ1091" s="137"/>
      <c r="BA1091" s="137"/>
      <c r="BB1091" s="137"/>
      <c r="BC1091" s="137"/>
      <c r="BD1091" s="137"/>
      <c r="BE1091" s="137"/>
      <c r="BF1091" s="12"/>
    </row>
    <row r="1092" spans="1:58"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37"/>
      <c r="AX1092" s="137"/>
      <c r="AY1092" s="137"/>
      <c r="AZ1092" s="137"/>
      <c r="BA1092" s="137"/>
      <c r="BB1092" s="137"/>
      <c r="BC1092" s="137"/>
      <c r="BD1092" s="137"/>
      <c r="BE1092" s="137"/>
      <c r="BF1092" s="12"/>
    </row>
    <row r="1093" spans="1:58"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37"/>
      <c r="AX1093" s="137"/>
      <c r="AY1093" s="137"/>
      <c r="AZ1093" s="137"/>
      <c r="BA1093" s="137"/>
      <c r="BB1093" s="137"/>
      <c r="BC1093" s="137"/>
      <c r="BD1093" s="137"/>
      <c r="BE1093" s="137"/>
      <c r="BF1093" s="12"/>
    </row>
    <row r="1094" spans="1:58"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37"/>
      <c r="AX1094" s="137"/>
      <c r="AY1094" s="137"/>
      <c r="AZ1094" s="137"/>
      <c r="BA1094" s="137"/>
      <c r="BB1094" s="137"/>
      <c r="BC1094" s="137"/>
      <c r="BD1094" s="137"/>
      <c r="BE1094" s="137"/>
      <c r="BF1094" s="12"/>
    </row>
    <row r="1095" spans="1:58"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37"/>
      <c r="AX1095" s="137"/>
      <c r="AY1095" s="137"/>
      <c r="AZ1095" s="137"/>
      <c r="BA1095" s="137"/>
      <c r="BB1095" s="137"/>
      <c r="BC1095" s="137"/>
      <c r="BD1095" s="137"/>
      <c r="BE1095" s="137"/>
      <c r="BF1095" s="12"/>
    </row>
    <row r="1096" spans="1:58"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37"/>
      <c r="AX1096" s="137"/>
      <c r="AY1096" s="137"/>
      <c r="AZ1096" s="137"/>
      <c r="BA1096" s="137"/>
      <c r="BB1096" s="137"/>
      <c r="BC1096" s="137"/>
      <c r="BD1096" s="137"/>
      <c r="BE1096" s="137"/>
      <c r="BF1096" s="12"/>
    </row>
    <row r="1097" spans="1:58"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37"/>
      <c r="AX1097" s="137"/>
      <c r="AY1097" s="137"/>
      <c r="AZ1097" s="137"/>
      <c r="BA1097" s="137"/>
      <c r="BB1097" s="137"/>
      <c r="BC1097" s="137"/>
      <c r="BD1097" s="137"/>
      <c r="BE1097" s="137"/>
      <c r="BF1097" s="12"/>
    </row>
    <row r="1098" spans="1:58"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37"/>
      <c r="AX1098" s="137"/>
      <c r="AY1098" s="137"/>
      <c r="AZ1098" s="137"/>
      <c r="BA1098" s="137"/>
      <c r="BB1098" s="137"/>
      <c r="BC1098" s="137"/>
      <c r="BD1098" s="137"/>
      <c r="BE1098" s="137"/>
      <c r="BF1098" s="12"/>
    </row>
    <row r="1099" spans="1:58"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37"/>
      <c r="AX1099" s="137"/>
      <c r="AY1099" s="137"/>
      <c r="AZ1099" s="137"/>
      <c r="BA1099" s="137"/>
      <c r="BB1099" s="137"/>
      <c r="BC1099" s="137"/>
      <c r="BD1099" s="137"/>
      <c r="BE1099" s="137"/>
      <c r="BF1099" s="12"/>
    </row>
    <row r="1100" spans="1:58"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37"/>
      <c r="AX1100" s="137"/>
      <c r="AY1100" s="137"/>
      <c r="AZ1100" s="137"/>
      <c r="BA1100" s="137"/>
      <c r="BB1100" s="137"/>
      <c r="BC1100" s="137"/>
      <c r="BD1100" s="137"/>
      <c r="BE1100" s="137"/>
      <c r="BF1100" s="12"/>
    </row>
    <row r="1101" spans="1:58"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37"/>
      <c r="AX1101" s="137"/>
      <c r="AY1101" s="137"/>
      <c r="AZ1101" s="137"/>
      <c r="BA1101" s="137"/>
      <c r="BB1101" s="137"/>
      <c r="BC1101" s="137"/>
      <c r="BD1101" s="137"/>
      <c r="BE1101" s="137"/>
      <c r="BF1101" s="12"/>
    </row>
    <row r="1102" spans="1:58"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37"/>
      <c r="AX1102" s="137"/>
      <c r="AY1102" s="137"/>
      <c r="AZ1102" s="137"/>
      <c r="BA1102" s="137"/>
      <c r="BB1102" s="137"/>
      <c r="BC1102" s="137"/>
      <c r="BD1102" s="137"/>
      <c r="BE1102" s="137"/>
      <c r="BF1102" s="12"/>
    </row>
    <row r="1103" spans="1:58"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37"/>
      <c r="AX1103" s="137"/>
      <c r="AY1103" s="137"/>
      <c r="AZ1103" s="137"/>
      <c r="BA1103" s="137"/>
      <c r="BB1103" s="137"/>
      <c r="BC1103" s="137"/>
      <c r="BD1103" s="137"/>
      <c r="BE1103" s="137"/>
      <c r="BF1103" s="12"/>
    </row>
    <row r="1104" spans="1:58"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37"/>
      <c r="AX1104" s="137"/>
      <c r="AY1104" s="137"/>
      <c r="AZ1104" s="137"/>
      <c r="BA1104" s="137"/>
      <c r="BB1104" s="137"/>
      <c r="BC1104" s="137"/>
      <c r="BD1104" s="137"/>
      <c r="BE1104" s="137"/>
      <c r="BF1104" s="12"/>
    </row>
    <row r="1105" spans="1:58"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37"/>
      <c r="AX1105" s="137"/>
      <c r="AY1105" s="137"/>
      <c r="AZ1105" s="137"/>
      <c r="BA1105" s="137"/>
      <c r="BB1105" s="137"/>
      <c r="BC1105" s="137"/>
      <c r="BD1105" s="137"/>
      <c r="BE1105" s="137"/>
      <c r="BF1105" s="12"/>
    </row>
    <row r="1106" spans="1:58"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37"/>
      <c r="AX1106" s="137"/>
      <c r="AY1106" s="137"/>
      <c r="AZ1106" s="137"/>
      <c r="BA1106" s="137"/>
      <c r="BB1106" s="137"/>
      <c r="BC1106" s="137"/>
      <c r="BD1106" s="137"/>
      <c r="BE1106" s="137"/>
      <c r="BF1106" s="12"/>
    </row>
    <row r="1107" spans="1:58"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37"/>
      <c r="AX1107" s="137"/>
      <c r="AY1107" s="137"/>
      <c r="AZ1107" s="137"/>
      <c r="BA1107" s="137"/>
      <c r="BB1107" s="137"/>
      <c r="BC1107" s="137"/>
      <c r="BD1107" s="137"/>
      <c r="BE1107" s="137"/>
      <c r="BF1107" s="12"/>
    </row>
    <row r="1108" spans="1:58"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37"/>
      <c r="AX1108" s="137"/>
      <c r="AY1108" s="137"/>
      <c r="AZ1108" s="137"/>
      <c r="BA1108" s="137"/>
      <c r="BB1108" s="137"/>
      <c r="BC1108" s="137"/>
      <c r="BD1108" s="137"/>
      <c r="BE1108" s="137"/>
      <c r="BF1108" s="12"/>
    </row>
    <row r="1109" spans="1:58"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37"/>
      <c r="AX1109" s="137"/>
      <c r="AY1109" s="137"/>
      <c r="AZ1109" s="137"/>
      <c r="BA1109" s="137"/>
      <c r="BB1109" s="137"/>
      <c r="BC1109" s="137"/>
      <c r="BD1109" s="137"/>
      <c r="BE1109" s="137"/>
      <c r="BF1109" s="12"/>
    </row>
    <row r="1110" spans="1:58"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37"/>
      <c r="AX1110" s="137"/>
      <c r="AY1110" s="137"/>
      <c r="AZ1110" s="137"/>
      <c r="BA1110" s="137"/>
      <c r="BB1110" s="137"/>
      <c r="BC1110" s="137"/>
      <c r="BD1110" s="137"/>
      <c r="BE1110" s="137"/>
      <c r="BF1110" s="12"/>
    </row>
    <row r="1111" spans="1:58"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37"/>
      <c r="AX1111" s="137"/>
      <c r="AY1111" s="137"/>
      <c r="AZ1111" s="137"/>
      <c r="BA1111" s="137"/>
      <c r="BB1111" s="137"/>
      <c r="BC1111" s="137"/>
      <c r="BD1111" s="137"/>
      <c r="BE1111" s="137"/>
      <c r="BF1111" s="12"/>
    </row>
    <row r="1112" spans="1:58"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37"/>
      <c r="AX1112" s="137"/>
      <c r="AY1112" s="137"/>
      <c r="AZ1112" s="137"/>
      <c r="BA1112" s="137"/>
      <c r="BB1112" s="137"/>
      <c r="BC1112" s="137"/>
      <c r="BD1112" s="137"/>
      <c r="BE1112" s="137"/>
      <c r="BF1112" s="12"/>
    </row>
    <row r="1113" spans="1:58"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37"/>
      <c r="AX1113" s="137"/>
      <c r="AY1113" s="137"/>
      <c r="AZ1113" s="137"/>
      <c r="BA1113" s="137"/>
      <c r="BB1113" s="137"/>
      <c r="BC1113" s="137"/>
      <c r="BD1113" s="137"/>
      <c r="BE1113" s="137"/>
      <c r="BF1113" s="12"/>
    </row>
    <row r="1114" spans="1:58"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37"/>
      <c r="AX1114" s="137"/>
      <c r="AY1114" s="137"/>
      <c r="AZ1114" s="137"/>
      <c r="BA1114" s="137"/>
      <c r="BB1114" s="137"/>
      <c r="BC1114" s="137"/>
      <c r="BD1114" s="137"/>
      <c r="BE1114" s="137"/>
      <c r="BF1114" s="12"/>
    </row>
    <row r="1115" spans="1:58"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37"/>
      <c r="AX1115" s="137"/>
      <c r="AY1115" s="137"/>
      <c r="AZ1115" s="137"/>
      <c r="BA1115" s="137"/>
      <c r="BB1115" s="137"/>
      <c r="BC1115" s="137"/>
      <c r="BD1115" s="137"/>
      <c r="BE1115" s="137"/>
      <c r="BF1115" s="12"/>
    </row>
    <row r="1116" spans="1:58"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37"/>
      <c r="AX1116" s="137"/>
      <c r="AY1116" s="137"/>
      <c r="AZ1116" s="137"/>
      <c r="BA1116" s="137"/>
      <c r="BB1116" s="137"/>
      <c r="BC1116" s="137"/>
      <c r="BD1116" s="137"/>
      <c r="BE1116" s="137"/>
      <c r="BF1116" s="12"/>
    </row>
    <row r="1117" spans="1:58"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37"/>
      <c r="AX1117" s="137"/>
      <c r="AY1117" s="137"/>
      <c r="AZ1117" s="137"/>
      <c r="BA1117" s="137"/>
      <c r="BB1117" s="137"/>
      <c r="BC1117" s="137"/>
      <c r="BD1117" s="137"/>
      <c r="BE1117" s="137"/>
      <c r="BF1117" s="12"/>
    </row>
    <row r="1118" spans="1:58"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37"/>
      <c r="AX1118" s="137"/>
      <c r="AY1118" s="137"/>
      <c r="AZ1118" s="137"/>
      <c r="BA1118" s="137"/>
      <c r="BB1118" s="137"/>
      <c r="BC1118" s="137"/>
      <c r="BD1118" s="137"/>
      <c r="BE1118" s="137"/>
      <c r="BF1118" s="12"/>
    </row>
    <row r="1119" spans="1:58"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37"/>
      <c r="AX1119" s="137"/>
      <c r="AY1119" s="137"/>
      <c r="AZ1119" s="137"/>
      <c r="BA1119" s="137"/>
      <c r="BB1119" s="137"/>
      <c r="BC1119" s="137"/>
      <c r="BD1119" s="137"/>
      <c r="BE1119" s="137"/>
      <c r="BF1119" s="12"/>
    </row>
    <row r="1120" spans="1:58"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37"/>
      <c r="AX1120" s="137"/>
      <c r="AY1120" s="137"/>
      <c r="AZ1120" s="137"/>
      <c r="BA1120" s="137"/>
      <c r="BB1120" s="137"/>
      <c r="BC1120" s="137"/>
      <c r="BD1120" s="137"/>
      <c r="BE1120" s="137"/>
      <c r="BF1120" s="12"/>
    </row>
    <row r="1121" spans="1:58"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37"/>
      <c r="AX1121" s="137"/>
      <c r="AY1121" s="137"/>
      <c r="AZ1121" s="137"/>
      <c r="BA1121" s="137"/>
      <c r="BB1121" s="137"/>
      <c r="BC1121" s="137"/>
      <c r="BD1121" s="137"/>
      <c r="BE1121" s="137"/>
      <c r="BF1121" s="12"/>
    </row>
    <row r="1122" spans="1:58"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37"/>
      <c r="AX1122" s="137"/>
      <c r="AY1122" s="137"/>
      <c r="AZ1122" s="137"/>
      <c r="BA1122" s="137"/>
      <c r="BB1122" s="137"/>
      <c r="BC1122" s="137"/>
      <c r="BD1122" s="137"/>
      <c r="BE1122" s="137"/>
      <c r="BF1122" s="12"/>
    </row>
    <row r="1123" spans="1:58"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37"/>
      <c r="AX1123" s="137"/>
      <c r="AY1123" s="137"/>
      <c r="AZ1123" s="137"/>
      <c r="BA1123" s="137"/>
      <c r="BB1123" s="137"/>
      <c r="BC1123" s="137"/>
      <c r="BD1123" s="137"/>
      <c r="BE1123" s="137"/>
      <c r="BF1123" s="12"/>
    </row>
    <row r="1124" spans="1:58"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37"/>
      <c r="AX1124" s="137"/>
      <c r="AY1124" s="137"/>
      <c r="AZ1124" s="137"/>
      <c r="BA1124" s="137"/>
      <c r="BB1124" s="137"/>
      <c r="BC1124" s="137"/>
      <c r="BD1124" s="137"/>
      <c r="BE1124" s="137"/>
      <c r="BF1124" s="12"/>
    </row>
    <row r="1125" spans="1:58"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37"/>
      <c r="AX1125" s="137"/>
      <c r="AY1125" s="137"/>
      <c r="AZ1125" s="137"/>
      <c r="BA1125" s="137"/>
      <c r="BB1125" s="137"/>
      <c r="BC1125" s="137"/>
      <c r="BD1125" s="137"/>
      <c r="BE1125" s="137"/>
      <c r="BF1125" s="12"/>
    </row>
    <row r="1126" spans="1:58"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37"/>
      <c r="AX1126" s="137"/>
      <c r="AY1126" s="137"/>
      <c r="AZ1126" s="137"/>
      <c r="BA1126" s="137"/>
      <c r="BB1126" s="137"/>
      <c r="BC1126" s="137"/>
      <c r="BD1126" s="137"/>
      <c r="BE1126" s="137"/>
      <c r="BF1126" s="12"/>
    </row>
    <row r="1127" spans="1:58"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37"/>
      <c r="AX1127" s="137"/>
      <c r="AY1127" s="137"/>
      <c r="AZ1127" s="137"/>
      <c r="BA1127" s="137"/>
      <c r="BB1127" s="137"/>
      <c r="BC1127" s="137"/>
      <c r="BD1127" s="137"/>
      <c r="BE1127" s="137"/>
      <c r="BF1127" s="12"/>
    </row>
    <row r="1128" spans="1:58"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37"/>
      <c r="AX1128" s="137"/>
      <c r="AY1128" s="137"/>
      <c r="AZ1128" s="137"/>
      <c r="BA1128" s="137"/>
      <c r="BB1128" s="137"/>
      <c r="BC1128" s="137"/>
      <c r="BD1128" s="137"/>
      <c r="BE1128" s="137"/>
      <c r="BF1128" s="12"/>
    </row>
    <row r="1129" spans="1:58"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37"/>
      <c r="AX1129" s="137"/>
      <c r="AY1129" s="137"/>
      <c r="AZ1129" s="137"/>
      <c r="BA1129" s="137"/>
      <c r="BB1129" s="137"/>
      <c r="BC1129" s="137"/>
      <c r="BD1129" s="137"/>
      <c r="BE1129" s="137"/>
      <c r="BF1129" s="12"/>
    </row>
    <row r="1130" spans="1:58"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37"/>
      <c r="AX1130" s="137"/>
      <c r="AY1130" s="137"/>
      <c r="AZ1130" s="137"/>
      <c r="BA1130" s="137"/>
      <c r="BB1130" s="137"/>
      <c r="BC1130" s="137"/>
      <c r="BD1130" s="137"/>
      <c r="BE1130" s="137"/>
      <c r="BF1130" s="12"/>
    </row>
    <row r="1131" spans="1:58"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37"/>
      <c r="AX1131" s="137"/>
      <c r="AY1131" s="137"/>
      <c r="AZ1131" s="137"/>
      <c r="BA1131" s="137"/>
      <c r="BB1131" s="137"/>
      <c r="BC1131" s="137"/>
      <c r="BD1131" s="137"/>
      <c r="BE1131" s="137"/>
      <c r="BF1131" s="12"/>
    </row>
    <row r="1132" spans="1:58"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37"/>
      <c r="AX1132" s="137"/>
      <c r="AY1132" s="137"/>
      <c r="AZ1132" s="137"/>
      <c r="BA1132" s="137"/>
      <c r="BB1132" s="137"/>
      <c r="BC1132" s="137"/>
      <c r="BD1132" s="137"/>
      <c r="BE1132" s="137"/>
      <c r="BF1132" s="12"/>
    </row>
    <row r="1133" spans="1:58"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37"/>
      <c r="AX1133" s="137"/>
      <c r="AY1133" s="137"/>
      <c r="AZ1133" s="137"/>
      <c r="BA1133" s="137"/>
      <c r="BB1133" s="137"/>
      <c r="BC1133" s="137"/>
      <c r="BD1133" s="137"/>
      <c r="BE1133" s="137"/>
      <c r="BF1133" s="12"/>
    </row>
    <row r="1134" spans="1:58"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37"/>
      <c r="AX1134" s="137"/>
      <c r="AY1134" s="137"/>
      <c r="AZ1134" s="137"/>
      <c r="BA1134" s="137"/>
      <c r="BB1134" s="137"/>
      <c r="BC1134" s="137"/>
      <c r="BD1134" s="137"/>
      <c r="BE1134" s="137"/>
      <c r="BF1134" s="12"/>
    </row>
    <row r="1135" spans="1:58"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37"/>
      <c r="AX1135" s="137"/>
      <c r="AY1135" s="137"/>
      <c r="AZ1135" s="137"/>
      <c r="BA1135" s="137"/>
      <c r="BB1135" s="137"/>
      <c r="BC1135" s="137"/>
      <c r="BD1135" s="137"/>
      <c r="BE1135" s="137"/>
      <c r="BF1135" s="12"/>
    </row>
    <row r="1136" spans="1:58"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37"/>
      <c r="AX1136" s="137"/>
      <c r="AY1136" s="137"/>
      <c r="AZ1136" s="137"/>
      <c r="BA1136" s="137"/>
      <c r="BB1136" s="137"/>
      <c r="BC1136" s="137"/>
      <c r="BD1136" s="137"/>
      <c r="BE1136" s="137"/>
      <c r="BF1136" s="12"/>
    </row>
    <row r="1137" spans="1:58"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37"/>
      <c r="AX1137" s="137"/>
      <c r="AY1137" s="137"/>
      <c r="AZ1137" s="137"/>
      <c r="BA1137" s="137"/>
      <c r="BB1137" s="137"/>
      <c r="BC1137" s="137"/>
      <c r="BD1137" s="137"/>
      <c r="BE1137" s="137"/>
      <c r="BF1137" s="12"/>
    </row>
    <row r="1138" spans="1:58"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37"/>
      <c r="AX1138" s="137"/>
      <c r="AY1138" s="137"/>
      <c r="AZ1138" s="137"/>
      <c r="BA1138" s="137"/>
      <c r="BB1138" s="137"/>
      <c r="BC1138" s="137"/>
      <c r="BD1138" s="137"/>
      <c r="BE1138" s="137"/>
      <c r="BF1138" s="12"/>
    </row>
    <row r="1139" spans="1:58"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37"/>
      <c r="AX1139" s="137"/>
      <c r="AY1139" s="137"/>
      <c r="AZ1139" s="137"/>
      <c r="BA1139" s="137"/>
      <c r="BB1139" s="137"/>
      <c r="BC1139" s="137"/>
      <c r="BD1139" s="137"/>
      <c r="BE1139" s="137"/>
      <c r="BF1139" s="12"/>
    </row>
    <row r="1140" spans="1:58"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37"/>
      <c r="AX1140" s="137"/>
      <c r="AY1140" s="137"/>
      <c r="AZ1140" s="137"/>
      <c r="BA1140" s="137"/>
      <c r="BB1140" s="137"/>
      <c r="BC1140" s="137"/>
      <c r="BD1140" s="137"/>
      <c r="BE1140" s="137"/>
      <c r="BF1140" s="12"/>
    </row>
    <row r="1141" spans="1:58"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37"/>
      <c r="AX1141" s="137"/>
      <c r="AY1141" s="137"/>
      <c r="AZ1141" s="137"/>
      <c r="BA1141" s="137"/>
      <c r="BB1141" s="137"/>
      <c r="BC1141" s="137"/>
      <c r="BD1141" s="137"/>
      <c r="BE1141" s="137"/>
      <c r="BF1141" s="12"/>
    </row>
    <row r="1142" spans="1:58"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37"/>
      <c r="AX1142" s="137"/>
      <c r="AY1142" s="137"/>
      <c r="AZ1142" s="137"/>
      <c r="BA1142" s="137"/>
      <c r="BB1142" s="137"/>
      <c r="BC1142" s="137"/>
      <c r="BD1142" s="137"/>
      <c r="BE1142" s="137"/>
      <c r="BF1142" s="12"/>
    </row>
    <row r="1143" spans="1:58"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37"/>
      <c r="AX1143" s="137"/>
      <c r="AY1143" s="137"/>
      <c r="AZ1143" s="137"/>
      <c r="BA1143" s="137"/>
      <c r="BB1143" s="137"/>
      <c r="BC1143" s="137"/>
      <c r="BD1143" s="137"/>
      <c r="BE1143" s="137"/>
      <c r="BF1143" s="12"/>
    </row>
    <row r="1144" spans="1:58"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37"/>
      <c r="AX1144" s="137"/>
      <c r="AY1144" s="137"/>
      <c r="AZ1144" s="137"/>
      <c r="BA1144" s="137"/>
      <c r="BB1144" s="137"/>
      <c r="BC1144" s="137"/>
      <c r="BD1144" s="137"/>
      <c r="BE1144" s="137"/>
      <c r="BF1144" s="12"/>
    </row>
    <row r="1145" spans="1:58"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37"/>
      <c r="AX1145" s="137"/>
      <c r="AY1145" s="137"/>
      <c r="AZ1145" s="137"/>
      <c r="BA1145" s="137"/>
      <c r="BB1145" s="137"/>
      <c r="BC1145" s="137"/>
      <c r="BD1145" s="137"/>
      <c r="BE1145" s="137"/>
      <c r="BF1145" s="12"/>
    </row>
    <row r="1146" spans="1:58"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37"/>
      <c r="AX1146" s="137"/>
      <c r="AY1146" s="137"/>
      <c r="AZ1146" s="137"/>
      <c r="BA1146" s="137"/>
      <c r="BB1146" s="137"/>
      <c r="BC1146" s="137"/>
      <c r="BD1146" s="137"/>
      <c r="BE1146" s="137"/>
      <c r="BF1146" s="12"/>
    </row>
    <row r="1147" spans="1:58"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37"/>
      <c r="AX1147" s="137"/>
      <c r="AY1147" s="137"/>
      <c r="AZ1147" s="137"/>
      <c r="BA1147" s="137"/>
      <c r="BB1147" s="137"/>
      <c r="BC1147" s="137"/>
      <c r="BD1147" s="137"/>
      <c r="BE1147" s="137"/>
      <c r="BF1147" s="12"/>
    </row>
    <row r="1148" spans="1:58"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37"/>
      <c r="AX1148" s="137"/>
      <c r="AY1148" s="137"/>
      <c r="AZ1148" s="137"/>
      <c r="BA1148" s="137"/>
      <c r="BB1148" s="137"/>
      <c r="BC1148" s="137"/>
      <c r="BD1148" s="137"/>
      <c r="BE1148" s="137"/>
      <c r="BF1148" s="12"/>
    </row>
    <row r="1149" spans="1:58"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37"/>
      <c r="AX1149" s="137"/>
      <c r="AY1149" s="137"/>
      <c r="AZ1149" s="137"/>
      <c r="BA1149" s="137"/>
      <c r="BB1149" s="137"/>
      <c r="BC1149" s="137"/>
      <c r="BD1149" s="137"/>
      <c r="BE1149" s="137"/>
      <c r="BF1149" s="12"/>
    </row>
    <row r="1150" spans="1:58"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37"/>
      <c r="AX1150" s="137"/>
      <c r="AY1150" s="137"/>
      <c r="AZ1150" s="137"/>
      <c r="BA1150" s="137"/>
      <c r="BB1150" s="137"/>
      <c r="BC1150" s="137"/>
      <c r="BD1150" s="137"/>
      <c r="BE1150" s="137"/>
      <c r="BF1150" s="12"/>
    </row>
    <row r="1151" spans="1:58"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37"/>
      <c r="AX1151" s="137"/>
      <c r="AY1151" s="137"/>
      <c r="AZ1151" s="137"/>
      <c r="BA1151" s="137"/>
      <c r="BB1151" s="137"/>
      <c r="BC1151" s="137"/>
      <c r="BD1151" s="137"/>
      <c r="BE1151" s="137"/>
      <c r="BF1151" s="12"/>
    </row>
    <row r="1152" spans="1:58"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37"/>
      <c r="AX1152" s="137"/>
      <c r="AY1152" s="137"/>
      <c r="AZ1152" s="137"/>
      <c r="BA1152" s="137"/>
      <c r="BB1152" s="137"/>
      <c r="BC1152" s="137"/>
      <c r="BD1152" s="137"/>
      <c r="BE1152" s="137"/>
      <c r="BF1152" s="12"/>
    </row>
    <row r="1153" spans="1:58"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37"/>
      <c r="AX1153" s="137"/>
      <c r="AY1153" s="137"/>
      <c r="AZ1153" s="137"/>
      <c r="BA1153" s="137"/>
      <c r="BB1153" s="137"/>
      <c r="BC1153" s="137"/>
      <c r="BD1153" s="137"/>
      <c r="BE1153" s="137"/>
      <c r="BF1153" s="12"/>
    </row>
    <row r="1154" spans="1:58"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37"/>
      <c r="AX1154" s="137"/>
      <c r="AY1154" s="137"/>
      <c r="AZ1154" s="137"/>
      <c r="BA1154" s="137"/>
      <c r="BB1154" s="137"/>
      <c r="BC1154" s="137"/>
      <c r="BD1154" s="137"/>
      <c r="BE1154" s="137"/>
      <c r="BF1154" s="12"/>
    </row>
    <row r="1155" spans="1:58"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37"/>
      <c r="AX1155" s="137"/>
      <c r="AY1155" s="137"/>
      <c r="AZ1155" s="137"/>
      <c r="BA1155" s="137"/>
      <c r="BB1155" s="137"/>
      <c r="BC1155" s="137"/>
      <c r="BD1155" s="137"/>
      <c r="BE1155" s="137"/>
      <c r="BF1155" s="12"/>
    </row>
    <row r="1156" spans="1:58"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37"/>
      <c r="AX1156" s="137"/>
      <c r="AY1156" s="137"/>
      <c r="AZ1156" s="137"/>
      <c r="BA1156" s="137"/>
      <c r="BB1156" s="137"/>
      <c r="BC1156" s="137"/>
      <c r="BD1156" s="137"/>
      <c r="BE1156" s="137"/>
      <c r="BF1156" s="12"/>
    </row>
    <row r="1157" spans="1:58"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37"/>
      <c r="AX1157" s="137"/>
      <c r="AY1157" s="137"/>
      <c r="AZ1157" s="137"/>
      <c r="BA1157" s="137"/>
      <c r="BB1157" s="137"/>
      <c r="BC1157" s="137"/>
      <c r="BD1157" s="137"/>
      <c r="BE1157" s="137"/>
      <c r="BF1157" s="12"/>
    </row>
    <row r="1158" spans="1:58"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37"/>
      <c r="AX1158" s="137"/>
      <c r="AY1158" s="137"/>
      <c r="AZ1158" s="137"/>
      <c r="BA1158" s="137"/>
      <c r="BB1158" s="137"/>
      <c r="BC1158" s="137"/>
      <c r="BD1158" s="137"/>
      <c r="BE1158" s="137"/>
      <c r="BF1158" s="12"/>
    </row>
    <row r="1159" spans="1:58"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37"/>
      <c r="AX1159" s="137"/>
      <c r="AY1159" s="137"/>
      <c r="AZ1159" s="137"/>
      <c r="BA1159" s="137"/>
      <c r="BB1159" s="137"/>
      <c r="BC1159" s="137"/>
      <c r="BD1159" s="137"/>
      <c r="BE1159" s="137"/>
      <c r="BF1159" s="12"/>
    </row>
    <row r="1160" spans="1:58"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37"/>
      <c r="AX1160" s="137"/>
      <c r="AY1160" s="137"/>
      <c r="AZ1160" s="137"/>
      <c r="BA1160" s="137"/>
      <c r="BB1160" s="137"/>
      <c r="BC1160" s="137"/>
      <c r="BD1160" s="137"/>
      <c r="BE1160" s="137"/>
      <c r="BF1160" s="12"/>
    </row>
    <row r="1161" spans="1:58"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37"/>
      <c r="AX1161" s="137"/>
      <c r="AY1161" s="137"/>
      <c r="AZ1161" s="137"/>
      <c r="BA1161" s="137"/>
      <c r="BB1161" s="137"/>
      <c r="BC1161" s="137"/>
      <c r="BD1161" s="137"/>
      <c r="BE1161" s="137"/>
      <c r="BF1161" s="12"/>
    </row>
    <row r="1162" spans="1:58"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37"/>
      <c r="AX1162" s="137"/>
      <c r="AY1162" s="137"/>
      <c r="AZ1162" s="137"/>
      <c r="BA1162" s="137"/>
      <c r="BB1162" s="137"/>
      <c r="BC1162" s="137"/>
      <c r="BD1162" s="137"/>
      <c r="BE1162" s="137"/>
      <c r="BF1162" s="12"/>
    </row>
    <row r="1163" spans="1:58"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37"/>
      <c r="AX1163" s="137"/>
      <c r="AY1163" s="137"/>
      <c r="AZ1163" s="137"/>
      <c r="BA1163" s="137"/>
      <c r="BB1163" s="137"/>
      <c r="BC1163" s="137"/>
      <c r="BD1163" s="137"/>
      <c r="BE1163" s="137"/>
      <c r="BF1163" s="12"/>
    </row>
    <row r="1164" spans="1:58"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37"/>
      <c r="AX1164" s="137"/>
      <c r="AY1164" s="137"/>
      <c r="AZ1164" s="137"/>
      <c r="BA1164" s="137"/>
      <c r="BB1164" s="137"/>
      <c r="BC1164" s="137"/>
      <c r="BD1164" s="137"/>
      <c r="BE1164" s="137"/>
      <c r="BF1164" s="12"/>
    </row>
    <row r="1165" spans="1:58"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37"/>
      <c r="AX1165" s="137"/>
      <c r="AY1165" s="137"/>
      <c r="AZ1165" s="137"/>
      <c r="BA1165" s="137"/>
      <c r="BB1165" s="137"/>
      <c r="BC1165" s="137"/>
      <c r="BD1165" s="137"/>
      <c r="BE1165" s="137"/>
      <c r="BF1165" s="12"/>
    </row>
    <row r="1166" spans="1:58"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37"/>
      <c r="AX1166" s="137"/>
      <c r="AY1166" s="137"/>
      <c r="AZ1166" s="137"/>
      <c r="BA1166" s="137"/>
      <c r="BB1166" s="137"/>
      <c r="BC1166" s="137"/>
      <c r="BD1166" s="137"/>
      <c r="BE1166" s="137"/>
      <c r="BF1166" s="12"/>
    </row>
    <row r="1167" spans="1:58"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37"/>
      <c r="AX1167" s="137"/>
      <c r="AY1167" s="137"/>
      <c r="AZ1167" s="137"/>
      <c r="BA1167" s="137"/>
      <c r="BB1167" s="137"/>
      <c r="BC1167" s="137"/>
      <c r="BD1167" s="137"/>
      <c r="BE1167" s="137"/>
      <c r="BF1167" s="12"/>
    </row>
    <row r="1168" spans="1:58"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37"/>
      <c r="AX1168" s="137"/>
      <c r="AY1168" s="137"/>
      <c r="AZ1168" s="137"/>
      <c r="BA1168" s="137"/>
      <c r="BB1168" s="137"/>
      <c r="BC1168" s="137"/>
      <c r="BD1168" s="137"/>
      <c r="BE1168" s="137"/>
      <c r="BF1168" s="12"/>
    </row>
    <row r="1169" spans="1:58"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37"/>
      <c r="AX1169" s="137"/>
      <c r="AY1169" s="137"/>
      <c r="AZ1169" s="137"/>
      <c r="BA1169" s="137"/>
      <c r="BB1169" s="137"/>
      <c r="BC1169" s="137"/>
      <c r="BD1169" s="137"/>
      <c r="BE1169" s="137"/>
      <c r="BF1169" s="12"/>
    </row>
    <row r="1170" spans="1:58"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37"/>
      <c r="AX1170" s="137"/>
      <c r="AY1170" s="137"/>
      <c r="AZ1170" s="137"/>
      <c r="BA1170" s="137"/>
      <c r="BB1170" s="137"/>
      <c r="BC1170" s="137"/>
      <c r="BD1170" s="137"/>
      <c r="BE1170" s="137"/>
      <c r="BF1170" s="12"/>
    </row>
    <row r="1171" spans="1:58"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37"/>
      <c r="AX1171" s="137"/>
      <c r="AY1171" s="137"/>
      <c r="AZ1171" s="137"/>
      <c r="BA1171" s="137"/>
      <c r="BB1171" s="137"/>
      <c r="BC1171" s="137"/>
      <c r="BD1171" s="137"/>
      <c r="BE1171" s="137"/>
      <c r="BF1171" s="12"/>
    </row>
    <row r="1172" spans="1:58"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37"/>
      <c r="AX1172" s="137"/>
      <c r="AY1172" s="137"/>
      <c r="AZ1172" s="137"/>
      <c r="BA1172" s="137"/>
      <c r="BB1172" s="137"/>
      <c r="BC1172" s="137"/>
      <c r="BD1172" s="137"/>
      <c r="BE1172" s="137"/>
      <c r="BF1172" s="12"/>
    </row>
    <row r="1173" spans="1:58"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37"/>
      <c r="AX1173" s="137"/>
      <c r="AY1173" s="137"/>
      <c r="AZ1173" s="137"/>
      <c r="BA1173" s="137"/>
      <c r="BB1173" s="137"/>
      <c r="BC1173" s="137"/>
      <c r="BD1173" s="137"/>
      <c r="BE1173" s="137"/>
      <c r="BF1173" s="12"/>
    </row>
    <row r="1174" spans="1:58"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37"/>
      <c r="AX1174" s="137"/>
      <c r="AY1174" s="137"/>
      <c r="AZ1174" s="137"/>
      <c r="BA1174" s="137"/>
      <c r="BB1174" s="137"/>
      <c r="BC1174" s="137"/>
      <c r="BD1174" s="137"/>
      <c r="BE1174" s="137"/>
      <c r="BF1174" s="12"/>
    </row>
    <row r="1175" spans="1:58"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37"/>
      <c r="AX1175" s="137"/>
      <c r="AY1175" s="137"/>
      <c r="AZ1175" s="137"/>
      <c r="BA1175" s="137"/>
      <c r="BB1175" s="137"/>
      <c r="BC1175" s="137"/>
      <c r="BD1175" s="137"/>
      <c r="BE1175" s="137"/>
      <c r="BF1175" s="12"/>
    </row>
    <row r="1176" spans="1:58"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37"/>
      <c r="AX1176" s="137"/>
      <c r="AY1176" s="137"/>
      <c r="AZ1176" s="137"/>
      <c r="BA1176" s="137"/>
      <c r="BB1176" s="137"/>
      <c r="BC1176" s="137"/>
      <c r="BD1176" s="137"/>
      <c r="BE1176" s="137"/>
      <c r="BF1176" s="12"/>
    </row>
    <row r="1177" spans="1:58"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37"/>
      <c r="AX1177" s="137"/>
      <c r="AY1177" s="137"/>
      <c r="AZ1177" s="137"/>
      <c r="BA1177" s="137"/>
      <c r="BB1177" s="137"/>
      <c r="BC1177" s="137"/>
      <c r="BD1177" s="137"/>
      <c r="BE1177" s="137"/>
      <c r="BF1177" s="12"/>
    </row>
    <row r="1178" spans="1:58"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37"/>
      <c r="AX1178" s="137"/>
      <c r="AY1178" s="137"/>
      <c r="AZ1178" s="137"/>
      <c r="BA1178" s="137"/>
      <c r="BB1178" s="137"/>
      <c r="BC1178" s="137"/>
      <c r="BD1178" s="137"/>
      <c r="BE1178" s="137"/>
      <c r="BF1178" s="12"/>
    </row>
    <row r="1179" spans="1:58"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37"/>
      <c r="AX1179" s="137"/>
      <c r="AY1179" s="137"/>
      <c r="AZ1179" s="137"/>
      <c r="BA1179" s="137"/>
      <c r="BB1179" s="137"/>
      <c r="BC1179" s="137"/>
      <c r="BD1179" s="137"/>
      <c r="BE1179" s="137"/>
      <c r="BF1179" s="12"/>
    </row>
    <row r="1180" spans="1:58"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37"/>
      <c r="AX1180" s="137"/>
      <c r="AY1180" s="137"/>
      <c r="AZ1180" s="137"/>
      <c r="BA1180" s="137"/>
      <c r="BB1180" s="137"/>
      <c r="BC1180" s="137"/>
      <c r="BD1180" s="137"/>
      <c r="BE1180" s="137"/>
      <c r="BF1180" s="12"/>
    </row>
    <row r="1181" spans="1:58"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37"/>
      <c r="AX1181" s="137"/>
      <c r="AY1181" s="137"/>
      <c r="AZ1181" s="137"/>
      <c r="BA1181" s="137"/>
      <c r="BB1181" s="137"/>
      <c r="BC1181" s="137"/>
      <c r="BD1181" s="137"/>
      <c r="BE1181" s="137"/>
      <c r="BF1181" s="12"/>
    </row>
    <row r="1182" spans="1:58"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37"/>
      <c r="AX1182" s="137"/>
      <c r="AY1182" s="137"/>
      <c r="AZ1182" s="137"/>
      <c r="BA1182" s="137"/>
      <c r="BB1182" s="137"/>
      <c r="BC1182" s="137"/>
      <c r="BD1182" s="137"/>
      <c r="BE1182" s="137"/>
      <c r="BF1182" s="12"/>
    </row>
    <row r="1183" spans="1:58"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37"/>
      <c r="AX1183" s="137"/>
      <c r="AY1183" s="137"/>
      <c r="AZ1183" s="137"/>
      <c r="BA1183" s="137"/>
      <c r="BB1183" s="137"/>
      <c r="BC1183" s="137"/>
      <c r="BD1183" s="137"/>
      <c r="BE1183" s="137"/>
      <c r="BF1183" s="12"/>
    </row>
    <row r="1184" spans="1:58"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37"/>
      <c r="AX1184" s="137"/>
      <c r="AY1184" s="137"/>
      <c r="AZ1184" s="137"/>
      <c r="BA1184" s="137"/>
      <c r="BB1184" s="137"/>
      <c r="BC1184" s="137"/>
      <c r="BD1184" s="137"/>
      <c r="BE1184" s="137"/>
      <c r="BF1184" s="12"/>
    </row>
    <row r="1185" spans="1:58"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37"/>
      <c r="BB1185" s="137"/>
      <c r="BC1185" s="137"/>
      <c r="BD1185" s="137"/>
      <c r="BE1185" s="137"/>
      <c r="BF1185" s="12"/>
    </row>
    <row r="1186" spans="1:58"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37"/>
      <c r="AX1186" s="137"/>
      <c r="AY1186" s="137"/>
      <c r="AZ1186" s="137"/>
      <c r="BA1186" s="137"/>
      <c r="BB1186" s="137"/>
      <c r="BC1186" s="137"/>
      <c r="BD1186" s="137"/>
      <c r="BE1186" s="137"/>
      <c r="BF1186" s="12"/>
    </row>
    <row r="1187" spans="1:58"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37"/>
      <c r="AX1187" s="137"/>
      <c r="AY1187" s="137"/>
      <c r="AZ1187" s="137"/>
      <c r="BA1187" s="137"/>
      <c r="BB1187" s="137"/>
      <c r="BC1187" s="137"/>
      <c r="BD1187" s="137"/>
      <c r="BE1187" s="137"/>
      <c r="BF1187" s="12"/>
    </row>
    <row r="1188" spans="1:58"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37"/>
      <c r="AX1188" s="137"/>
      <c r="AY1188" s="137"/>
      <c r="AZ1188" s="137"/>
      <c r="BA1188" s="137"/>
      <c r="BB1188" s="137"/>
      <c r="BC1188" s="137"/>
      <c r="BD1188" s="137"/>
      <c r="BE1188" s="137"/>
      <c r="BF1188" s="12"/>
    </row>
    <row r="1189" spans="1:58"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37"/>
      <c r="AX1189" s="137"/>
      <c r="AY1189" s="137"/>
      <c r="AZ1189" s="137"/>
      <c r="BA1189" s="137"/>
      <c r="BB1189" s="137"/>
      <c r="BC1189" s="137"/>
      <c r="BD1189" s="137"/>
      <c r="BE1189" s="137"/>
      <c r="BF1189" s="12"/>
    </row>
    <row r="1190" spans="1:58"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37"/>
      <c r="AX1190" s="137"/>
      <c r="AY1190" s="137"/>
      <c r="AZ1190" s="137"/>
      <c r="BA1190" s="137"/>
      <c r="BB1190" s="137"/>
      <c r="BC1190" s="137"/>
      <c r="BD1190" s="137"/>
      <c r="BE1190" s="137"/>
      <c r="BF1190" s="12"/>
    </row>
    <row r="1191" spans="1:58"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37"/>
      <c r="AX1191" s="137"/>
      <c r="AY1191" s="137"/>
      <c r="AZ1191" s="137"/>
      <c r="BA1191" s="137"/>
      <c r="BB1191" s="137"/>
      <c r="BC1191" s="137"/>
      <c r="BD1191" s="137"/>
      <c r="BE1191" s="137"/>
      <c r="BF1191" s="12"/>
    </row>
    <row r="1192" spans="1:58"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37"/>
      <c r="AX1192" s="137"/>
      <c r="AY1192" s="137"/>
      <c r="AZ1192" s="137"/>
      <c r="BA1192" s="137"/>
      <c r="BB1192" s="137"/>
      <c r="BC1192" s="137"/>
      <c r="BD1192" s="137"/>
      <c r="BE1192" s="137"/>
      <c r="BF1192" s="12"/>
    </row>
    <row r="1193" spans="1:58"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37"/>
      <c r="AX1193" s="137"/>
      <c r="AY1193" s="137"/>
      <c r="AZ1193" s="137"/>
      <c r="BA1193" s="137"/>
      <c r="BB1193" s="137"/>
      <c r="BC1193" s="137"/>
      <c r="BD1193" s="137"/>
      <c r="BE1193" s="137"/>
      <c r="BF1193" s="12"/>
    </row>
    <row r="1194" spans="1:58"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37"/>
      <c r="AX1194" s="137"/>
      <c r="AY1194" s="137"/>
      <c r="AZ1194" s="137"/>
      <c r="BA1194" s="137"/>
      <c r="BB1194" s="137"/>
      <c r="BC1194" s="137"/>
      <c r="BD1194" s="137"/>
      <c r="BE1194" s="137"/>
      <c r="BF1194" s="12"/>
    </row>
    <row r="1195" spans="1:58"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37"/>
      <c r="AX1195" s="137"/>
      <c r="AY1195" s="137"/>
      <c r="AZ1195" s="137"/>
      <c r="BA1195" s="137"/>
      <c r="BB1195" s="137"/>
      <c r="BC1195" s="137"/>
      <c r="BD1195" s="137"/>
      <c r="BE1195" s="137"/>
      <c r="BF1195" s="12"/>
    </row>
    <row r="1196" spans="1:58"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37"/>
      <c r="AX1196" s="137"/>
      <c r="AY1196" s="137"/>
      <c r="AZ1196" s="137"/>
      <c r="BA1196" s="137"/>
      <c r="BB1196" s="137"/>
      <c r="BC1196" s="137"/>
      <c r="BD1196" s="137"/>
      <c r="BE1196" s="137"/>
      <c r="BF1196" s="12"/>
    </row>
    <row r="1197" spans="1:58"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37"/>
      <c r="AX1197" s="137"/>
      <c r="AY1197" s="137"/>
      <c r="AZ1197" s="137"/>
      <c r="BA1197" s="137"/>
      <c r="BB1197" s="137"/>
      <c r="BC1197" s="137"/>
      <c r="BD1197" s="137"/>
      <c r="BE1197" s="137"/>
      <c r="BF1197" s="12"/>
    </row>
    <row r="1198" spans="1:58"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37"/>
      <c r="AX1198" s="137"/>
      <c r="AY1198" s="137"/>
      <c r="AZ1198" s="137"/>
      <c r="BA1198" s="137"/>
      <c r="BB1198" s="137"/>
      <c r="BC1198" s="137"/>
      <c r="BD1198" s="137"/>
      <c r="BE1198" s="137"/>
      <c r="BF1198" s="12"/>
    </row>
    <row r="1199" spans="1:58"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37"/>
      <c r="AX1199" s="137"/>
      <c r="AY1199" s="137"/>
      <c r="AZ1199" s="137"/>
      <c r="BA1199" s="137"/>
      <c r="BB1199" s="137"/>
      <c r="BC1199" s="137"/>
      <c r="BD1199" s="137"/>
      <c r="BE1199" s="137"/>
      <c r="BF1199" s="12"/>
    </row>
    <row r="1200" spans="1:58"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37"/>
      <c r="AX1200" s="137"/>
      <c r="AY1200" s="137"/>
      <c r="AZ1200" s="137"/>
      <c r="BA1200" s="137"/>
      <c r="BB1200" s="137"/>
      <c r="BC1200" s="137"/>
      <c r="BD1200" s="137"/>
      <c r="BE1200" s="137"/>
      <c r="BF1200" s="12"/>
    </row>
    <row r="1201" spans="1:58"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37"/>
      <c r="AX1201" s="137"/>
      <c r="AY1201" s="137"/>
      <c r="AZ1201" s="137"/>
      <c r="BA1201" s="137"/>
      <c r="BB1201" s="137"/>
      <c r="BC1201" s="137"/>
      <c r="BD1201" s="137"/>
      <c r="BE1201" s="137"/>
      <c r="BF1201" s="12"/>
    </row>
    <row r="1202" spans="1:58"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37"/>
      <c r="AX1202" s="137"/>
      <c r="AY1202" s="137"/>
      <c r="AZ1202" s="137"/>
      <c r="BA1202" s="137"/>
      <c r="BB1202" s="137"/>
      <c r="BC1202" s="137"/>
      <c r="BD1202" s="137"/>
      <c r="BE1202" s="137"/>
      <c r="BF1202" s="12"/>
    </row>
    <row r="1203" spans="1:58"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37"/>
      <c r="AX1203" s="137"/>
      <c r="AY1203" s="137"/>
      <c r="AZ1203" s="137"/>
      <c r="BA1203" s="137"/>
      <c r="BB1203" s="137"/>
      <c r="BC1203" s="137"/>
      <c r="BD1203" s="137"/>
      <c r="BE1203" s="137"/>
      <c r="BF1203" s="12"/>
    </row>
    <row r="1204" spans="1:58"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37"/>
      <c r="AX1204" s="137"/>
      <c r="AY1204" s="137"/>
      <c r="AZ1204" s="137"/>
      <c r="BA1204" s="137"/>
      <c r="BB1204" s="137"/>
      <c r="BC1204" s="137"/>
      <c r="BD1204" s="137"/>
      <c r="BE1204" s="137"/>
      <c r="BF1204" s="12"/>
    </row>
    <row r="1205" spans="1:58"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37"/>
      <c r="AX1205" s="137"/>
      <c r="AY1205" s="137"/>
      <c r="AZ1205" s="137"/>
      <c r="BA1205" s="137"/>
      <c r="BB1205" s="137"/>
      <c r="BC1205" s="137"/>
      <c r="BD1205" s="137"/>
      <c r="BE1205" s="137"/>
      <c r="BF1205" s="12"/>
    </row>
    <row r="1206" spans="1:58"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37"/>
      <c r="AX1206" s="137"/>
      <c r="AY1206" s="137"/>
      <c r="AZ1206" s="137"/>
      <c r="BA1206" s="137"/>
      <c r="BB1206" s="137"/>
      <c r="BC1206" s="137"/>
      <c r="BD1206" s="137"/>
      <c r="BE1206" s="137"/>
      <c r="BF1206" s="12"/>
    </row>
    <row r="1207" spans="1:58"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37"/>
      <c r="AX1207" s="137"/>
      <c r="AY1207" s="137"/>
      <c r="AZ1207" s="137"/>
      <c r="BA1207" s="137"/>
      <c r="BB1207" s="137"/>
      <c r="BC1207" s="137"/>
      <c r="BD1207" s="137"/>
      <c r="BE1207" s="137"/>
      <c r="BF1207" s="12"/>
    </row>
    <row r="1208" spans="1:58"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37"/>
      <c r="AX1208" s="137"/>
      <c r="AY1208" s="137"/>
      <c r="AZ1208" s="137"/>
      <c r="BA1208" s="137"/>
      <c r="BB1208" s="137"/>
      <c r="BC1208" s="137"/>
      <c r="BD1208" s="137"/>
      <c r="BE1208" s="137"/>
      <c r="BF1208" s="12"/>
    </row>
    <row r="1209" spans="1:58"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37"/>
      <c r="AX1209" s="137"/>
      <c r="AY1209" s="137"/>
      <c r="AZ1209" s="137"/>
      <c r="BA1209" s="137"/>
      <c r="BB1209" s="137"/>
      <c r="BC1209" s="137"/>
      <c r="BD1209" s="137"/>
      <c r="BE1209" s="137"/>
      <c r="BF1209" s="12"/>
    </row>
    <row r="1210" spans="1:58"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37"/>
      <c r="AX1210" s="137"/>
      <c r="AY1210" s="137"/>
      <c r="AZ1210" s="137"/>
      <c r="BA1210" s="137"/>
      <c r="BB1210" s="137"/>
      <c r="BC1210" s="137"/>
      <c r="BD1210" s="137"/>
      <c r="BE1210" s="137"/>
      <c r="BF1210" s="12"/>
    </row>
    <row r="1211" spans="1:58"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37"/>
      <c r="AX1211" s="137"/>
      <c r="AY1211" s="137"/>
      <c r="AZ1211" s="137"/>
      <c r="BA1211" s="137"/>
      <c r="BB1211" s="137"/>
      <c r="BC1211" s="137"/>
      <c r="BD1211" s="137"/>
      <c r="BE1211" s="137"/>
      <c r="BF1211" s="12"/>
    </row>
    <row r="1212" spans="1:58"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37"/>
      <c r="AX1212" s="137"/>
      <c r="AY1212" s="137"/>
      <c r="AZ1212" s="137"/>
      <c r="BA1212" s="137"/>
      <c r="BB1212" s="137"/>
      <c r="BC1212" s="137"/>
      <c r="BD1212" s="137"/>
      <c r="BE1212" s="137"/>
      <c r="BF1212" s="12"/>
    </row>
    <row r="1213" spans="1:58"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37"/>
      <c r="AX1213" s="137"/>
      <c r="AY1213" s="137"/>
      <c r="AZ1213" s="137"/>
      <c r="BA1213" s="137"/>
      <c r="BB1213" s="137"/>
      <c r="BC1213" s="137"/>
      <c r="BD1213" s="137"/>
      <c r="BE1213" s="137"/>
      <c r="BF1213" s="12"/>
    </row>
    <row r="1214" spans="1:58"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37"/>
      <c r="AX1214" s="137"/>
      <c r="AY1214" s="137"/>
      <c r="AZ1214" s="137"/>
      <c r="BA1214" s="137"/>
      <c r="BB1214" s="137"/>
      <c r="BC1214" s="137"/>
      <c r="BD1214" s="137"/>
      <c r="BE1214" s="137"/>
      <c r="BF1214" s="12"/>
    </row>
    <row r="1215" spans="1:58"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37"/>
      <c r="AX1215" s="137"/>
      <c r="AY1215" s="137"/>
      <c r="AZ1215" s="137"/>
      <c r="BA1215" s="137"/>
      <c r="BB1215" s="137"/>
      <c r="BC1215" s="137"/>
      <c r="BD1215" s="137"/>
      <c r="BE1215" s="137"/>
      <c r="BF1215" s="12"/>
    </row>
    <row r="1216" spans="1:58"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37"/>
      <c r="AX1216" s="137"/>
      <c r="AY1216" s="137"/>
      <c r="AZ1216" s="137"/>
      <c r="BA1216" s="137"/>
      <c r="BB1216" s="137"/>
      <c r="BC1216" s="137"/>
      <c r="BD1216" s="137"/>
      <c r="BE1216" s="137"/>
      <c r="BF1216" s="12"/>
    </row>
    <row r="1217" spans="1:58"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37"/>
      <c r="AX1217" s="137"/>
      <c r="AY1217" s="137"/>
      <c r="AZ1217" s="137"/>
      <c r="BA1217" s="137"/>
      <c r="BB1217" s="137"/>
      <c r="BC1217" s="137"/>
      <c r="BD1217" s="137"/>
      <c r="BE1217" s="137"/>
      <c r="BF1217" s="12"/>
    </row>
    <row r="1218" spans="1:58"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37"/>
      <c r="AX1218" s="137"/>
      <c r="AY1218" s="137"/>
      <c r="AZ1218" s="137"/>
      <c r="BA1218" s="137"/>
      <c r="BB1218" s="137"/>
      <c r="BC1218" s="137"/>
      <c r="BD1218" s="137"/>
      <c r="BE1218" s="137"/>
      <c r="BF1218" s="12"/>
    </row>
    <row r="1219" spans="1:58"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37"/>
      <c r="AX1219" s="137"/>
      <c r="AY1219" s="137"/>
      <c r="AZ1219" s="137"/>
      <c r="BA1219" s="137"/>
      <c r="BB1219" s="137"/>
      <c r="BC1219" s="137"/>
      <c r="BD1219" s="137"/>
      <c r="BE1219" s="137"/>
      <c r="BF1219" s="12"/>
    </row>
    <row r="1220" spans="1:58"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37"/>
      <c r="AX1220" s="137"/>
      <c r="AY1220" s="137"/>
      <c r="AZ1220" s="137"/>
      <c r="BA1220" s="137"/>
      <c r="BB1220" s="137"/>
      <c r="BC1220" s="137"/>
      <c r="BD1220" s="137"/>
      <c r="BE1220" s="137"/>
      <c r="BF1220" s="12"/>
    </row>
    <row r="1221" spans="1:58"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37"/>
      <c r="AX1221" s="137"/>
      <c r="AY1221" s="137"/>
      <c r="AZ1221" s="137"/>
      <c r="BA1221" s="137"/>
      <c r="BB1221" s="137"/>
      <c r="BC1221" s="137"/>
      <c r="BD1221" s="137"/>
      <c r="BE1221" s="137"/>
      <c r="BF1221" s="12"/>
    </row>
    <row r="1222" spans="1:58"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37"/>
      <c r="AX1222" s="137"/>
      <c r="AY1222" s="137"/>
      <c r="AZ1222" s="137"/>
      <c r="BA1222" s="137"/>
      <c r="BB1222" s="137"/>
      <c r="BC1222" s="137"/>
      <c r="BD1222" s="137"/>
      <c r="BE1222" s="137"/>
      <c r="BF1222" s="12"/>
    </row>
    <row r="1223" spans="1:58"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37"/>
      <c r="AX1223" s="137"/>
      <c r="AY1223" s="137"/>
      <c r="AZ1223" s="137"/>
      <c r="BA1223" s="137"/>
      <c r="BB1223" s="137"/>
      <c r="BC1223" s="137"/>
      <c r="BD1223" s="137"/>
      <c r="BE1223" s="137"/>
      <c r="BF1223" s="12"/>
    </row>
    <row r="1224" spans="1:58"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37"/>
      <c r="AX1224" s="137"/>
      <c r="AY1224" s="137"/>
      <c r="AZ1224" s="137"/>
      <c r="BA1224" s="137"/>
      <c r="BB1224" s="137"/>
      <c r="BC1224" s="137"/>
      <c r="BD1224" s="137"/>
      <c r="BE1224" s="137"/>
      <c r="BF1224" s="12"/>
    </row>
    <row r="1225" spans="1:58"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37"/>
      <c r="AX1225" s="137"/>
      <c r="AY1225" s="137"/>
      <c r="AZ1225" s="137"/>
      <c r="BA1225" s="137"/>
      <c r="BB1225" s="137"/>
      <c r="BC1225" s="137"/>
      <c r="BD1225" s="137"/>
      <c r="BE1225" s="137"/>
      <c r="BF1225" s="12"/>
    </row>
    <row r="1226" spans="1:58"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37"/>
      <c r="AX1226" s="137"/>
      <c r="AY1226" s="137"/>
      <c r="AZ1226" s="137"/>
      <c r="BA1226" s="137"/>
      <c r="BB1226" s="137"/>
      <c r="BC1226" s="137"/>
      <c r="BD1226" s="137"/>
      <c r="BE1226" s="137"/>
      <c r="BF1226" s="12"/>
    </row>
    <row r="1227" spans="1:58"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37"/>
      <c r="AX1227" s="137"/>
      <c r="AY1227" s="137"/>
      <c r="AZ1227" s="137"/>
      <c r="BA1227" s="137"/>
      <c r="BB1227" s="137"/>
      <c r="BC1227" s="137"/>
      <c r="BD1227" s="137"/>
      <c r="BE1227" s="137"/>
      <c r="BF1227" s="12"/>
    </row>
    <row r="1228" spans="1:58"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37"/>
      <c r="AX1228" s="137"/>
      <c r="AY1228" s="137"/>
      <c r="AZ1228" s="137"/>
      <c r="BA1228" s="137"/>
      <c r="BB1228" s="137"/>
      <c r="BC1228" s="137"/>
      <c r="BD1228" s="137"/>
      <c r="BE1228" s="137"/>
      <c r="BF1228" s="12"/>
    </row>
    <row r="1229" spans="1:58"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37"/>
      <c r="AX1229" s="137"/>
      <c r="AY1229" s="137"/>
      <c r="AZ1229" s="137"/>
      <c r="BA1229" s="137"/>
      <c r="BB1229" s="137"/>
      <c r="BC1229" s="137"/>
      <c r="BD1229" s="137"/>
      <c r="BE1229" s="137"/>
      <c r="BF1229" s="12"/>
    </row>
    <row r="1230" spans="1:58"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37"/>
      <c r="AX1230" s="137"/>
      <c r="AY1230" s="137"/>
      <c r="AZ1230" s="137"/>
      <c r="BA1230" s="137"/>
      <c r="BB1230" s="137"/>
      <c r="BC1230" s="137"/>
      <c r="BD1230" s="137"/>
      <c r="BE1230" s="137"/>
      <c r="BF1230" s="12"/>
    </row>
    <row r="1231" spans="1:58"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37"/>
      <c r="AX1231" s="137"/>
      <c r="AY1231" s="137"/>
      <c r="AZ1231" s="137"/>
      <c r="BA1231" s="137"/>
      <c r="BB1231" s="137"/>
      <c r="BC1231" s="137"/>
      <c r="BD1231" s="137"/>
      <c r="BE1231" s="137"/>
      <c r="BF1231" s="12"/>
    </row>
    <row r="1232" spans="1:58"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37"/>
      <c r="AX1232" s="137"/>
      <c r="AY1232" s="137"/>
      <c r="AZ1232" s="137"/>
      <c r="BA1232" s="137"/>
      <c r="BB1232" s="137"/>
      <c r="BC1232" s="137"/>
      <c r="BD1232" s="137"/>
      <c r="BE1232" s="137"/>
      <c r="BF1232" s="12"/>
    </row>
    <row r="1233" spans="1:58"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37"/>
      <c r="AX1233" s="137"/>
      <c r="AY1233" s="137"/>
      <c r="AZ1233" s="137"/>
      <c r="BA1233" s="137"/>
      <c r="BB1233" s="137"/>
      <c r="BC1233" s="137"/>
      <c r="BD1233" s="137"/>
      <c r="BE1233" s="137"/>
      <c r="BF1233" s="12"/>
    </row>
    <row r="1234" spans="1:58"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37"/>
      <c r="AX1234" s="137"/>
      <c r="AY1234" s="137"/>
      <c r="AZ1234" s="137"/>
      <c r="BA1234" s="137"/>
      <c r="BB1234" s="137"/>
      <c r="BC1234" s="137"/>
      <c r="BD1234" s="137"/>
      <c r="BE1234" s="137"/>
      <c r="BF1234" s="12"/>
    </row>
    <row r="1235" spans="1:58"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37"/>
      <c r="AX1235" s="137"/>
      <c r="AY1235" s="137"/>
      <c r="AZ1235" s="137"/>
      <c r="BA1235" s="137"/>
      <c r="BB1235" s="137"/>
      <c r="BC1235" s="137"/>
      <c r="BD1235" s="137"/>
      <c r="BE1235" s="137"/>
      <c r="BF1235" s="12"/>
    </row>
    <row r="1236" spans="1:58"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37"/>
      <c r="AX1236" s="137"/>
      <c r="AY1236" s="137"/>
      <c r="AZ1236" s="137"/>
      <c r="BA1236" s="137"/>
      <c r="BB1236" s="137"/>
      <c r="BC1236" s="137"/>
      <c r="BD1236" s="137"/>
      <c r="BE1236" s="137"/>
      <c r="BF1236" s="12"/>
    </row>
    <row r="1237" spans="1:58"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37"/>
      <c r="AX1237" s="137"/>
      <c r="AY1237" s="137"/>
      <c r="AZ1237" s="137"/>
      <c r="BA1237" s="137"/>
      <c r="BB1237" s="137"/>
      <c r="BC1237" s="137"/>
      <c r="BD1237" s="137"/>
      <c r="BE1237" s="137"/>
      <c r="BF1237" s="12"/>
    </row>
    <row r="1238" spans="1:58"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37"/>
      <c r="AX1238" s="137"/>
      <c r="AY1238" s="137"/>
      <c r="AZ1238" s="137"/>
      <c r="BA1238" s="137"/>
      <c r="BB1238" s="137"/>
      <c r="BC1238" s="137"/>
      <c r="BD1238" s="137"/>
      <c r="BE1238" s="137"/>
      <c r="BF1238" s="12"/>
    </row>
    <row r="1239" spans="1:58"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37"/>
      <c r="AX1239" s="137"/>
      <c r="AY1239" s="137"/>
      <c r="AZ1239" s="137"/>
      <c r="BA1239" s="137"/>
      <c r="BB1239" s="137"/>
      <c r="BC1239" s="137"/>
      <c r="BD1239" s="137"/>
      <c r="BE1239" s="137"/>
      <c r="BF1239" s="12"/>
    </row>
    <row r="1240" spans="1:58"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37"/>
      <c r="AX1240" s="137"/>
      <c r="AY1240" s="137"/>
      <c r="AZ1240" s="137"/>
      <c r="BA1240" s="137"/>
      <c r="BB1240" s="137"/>
      <c r="BC1240" s="137"/>
      <c r="BD1240" s="137"/>
      <c r="BE1240" s="137"/>
      <c r="BF1240" s="12"/>
    </row>
    <row r="1241" spans="1:58"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37"/>
      <c r="AX1241" s="137"/>
      <c r="AY1241" s="137"/>
      <c r="AZ1241" s="137"/>
      <c r="BA1241" s="137"/>
      <c r="BB1241" s="137"/>
      <c r="BC1241" s="137"/>
      <c r="BD1241" s="137"/>
      <c r="BE1241" s="137"/>
      <c r="BF1241" s="12"/>
    </row>
    <row r="1242" spans="1:58"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37"/>
      <c r="AX1242" s="137"/>
      <c r="AY1242" s="137"/>
      <c r="AZ1242" s="137"/>
      <c r="BA1242" s="137"/>
      <c r="BB1242" s="137"/>
      <c r="BC1242" s="137"/>
      <c r="BD1242" s="137"/>
      <c r="BE1242" s="137"/>
      <c r="BF1242" s="12"/>
    </row>
    <row r="1243" spans="1:58"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37"/>
      <c r="AX1243" s="137"/>
      <c r="AY1243" s="137"/>
      <c r="AZ1243" s="137"/>
      <c r="BA1243" s="137"/>
      <c r="BB1243" s="137"/>
      <c r="BC1243" s="137"/>
      <c r="BD1243" s="137"/>
      <c r="BE1243" s="137"/>
      <c r="BF1243" s="12"/>
    </row>
    <row r="1244" spans="1:58"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37"/>
      <c r="AX1244" s="137"/>
      <c r="AY1244" s="137"/>
      <c r="AZ1244" s="137"/>
      <c r="BA1244" s="137"/>
      <c r="BB1244" s="137"/>
      <c r="BC1244" s="137"/>
      <c r="BD1244" s="137"/>
      <c r="BE1244" s="137"/>
      <c r="BF1244" s="12"/>
    </row>
    <row r="1245" spans="1:58"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37"/>
      <c r="AX1245" s="137"/>
      <c r="AY1245" s="137"/>
      <c r="AZ1245" s="137"/>
      <c r="BA1245" s="137"/>
      <c r="BB1245" s="137"/>
      <c r="BC1245" s="137"/>
      <c r="BD1245" s="137"/>
      <c r="BE1245" s="137"/>
      <c r="BF1245" s="12"/>
    </row>
    <row r="1246" spans="1:58"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37"/>
      <c r="AX1246" s="137"/>
      <c r="AY1246" s="137"/>
      <c r="AZ1246" s="137"/>
      <c r="BA1246" s="137"/>
      <c r="BB1246" s="137"/>
      <c r="BC1246" s="137"/>
      <c r="BD1246" s="137"/>
      <c r="BE1246" s="137"/>
      <c r="BF1246" s="12"/>
    </row>
    <row r="1247" spans="1:58"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37"/>
      <c r="AX1247" s="137"/>
      <c r="AY1247" s="137"/>
      <c r="AZ1247" s="137"/>
      <c r="BA1247" s="137"/>
      <c r="BB1247" s="137"/>
      <c r="BC1247" s="137"/>
      <c r="BD1247" s="137"/>
      <c r="BE1247" s="137"/>
      <c r="BF1247" s="12"/>
    </row>
    <row r="1248" spans="1:58"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37"/>
      <c r="AX1248" s="137"/>
      <c r="AY1248" s="137"/>
      <c r="AZ1248" s="137"/>
      <c r="BA1248" s="137"/>
      <c r="BB1248" s="137"/>
      <c r="BC1248" s="137"/>
      <c r="BD1248" s="137"/>
      <c r="BE1248" s="137"/>
      <c r="BF1248" s="12"/>
    </row>
    <row r="1249" spans="1:58"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37"/>
      <c r="AX1249" s="137"/>
      <c r="AY1249" s="137"/>
      <c r="AZ1249" s="137"/>
      <c r="BA1249" s="137"/>
      <c r="BB1249" s="137"/>
      <c r="BC1249" s="137"/>
      <c r="BD1249" s="137"/>
      <c r="BE1249" s="137"/>
      <c r="BF1249" s="12"/>
    </row>
    <row r="1250" spans="1:58"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37"/>
      <c r="AX1250" s="137"/>
      <c r="AY1250" s="137"/>
      <c r="AZ1250" s="137"/>
      <c r="BA1250" s="137"/>
      <c r="BB1250" s="137"/>
      <c r="BC1250" s="137"/>
      <c r="BD1250" s="137"/>
      <c r="BE1250" s="137"/>
      <c r="BF1250" s="12"/>
    </row>
    <row r="1251" spans="1:58"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37"/>
      <c r="AX1251" s="137"/>
      <c r="AY1251" s="137"/>
      <c r="AZ1251" s="137"/>
      <c r="BA1251" s="137"/>
      <c r="BB1251" s="137"/>
      <c r="BC1251" s="137"/>
      <c r="BD1251" s="137"/>
      <c r="BE1251" s="137"/>
      <c r="BF1251" s="12"/>
    </row>
    <row r="1252" spans="1:58"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37"/>
      <c r="AX1252" s="137"/>
      <c r="AY1252" s="137"/>
      <c r="AZ1252" s="137"/>
      <c r="BA1252" s="137"/>
      <c r="BB1252" s="137"/>
      <c r="BC1252" s="137"/>
      <c r="BD1252" s="137"/>
      <c r="BE1252" s="137"/>
      <c r="BF1252" s="12"/>
    </row>
    <row r="1253" spans="1:58"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37"/>
      <c r="AX1253" s="137"/>
      <c r="AY1253" s="137"/>
      <c r="AZ1253" s="137"/>
      <c r="BA1253" s="137"/>
      <c r="BB1253" s="137"/>
      <c r="BC1253" s="137"/>
      <c r="BD1253" s="137"/>
      <c r="BE1253" s="137"/>
      <c r="BF1253" s="12"/>
    </row>
    <row r="1254" spans="1:58"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37"/>
      <c r="AX1254" s="137"/>
      <c r="AY1254" s="137"/>
      <c r="AZ1254" s="137"/>
      <c r="BA1254" s="137"/>
      <c r="BB1254" s="137"/>
      <c r="BC1254" s="137"/>
      <c r="BD1254" s="137"/>
      <c r="BE1254" s="137"/>
      <c r="BF1254" s="12"/>
    </row>
    <row r="1255" spans="1:58"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37"/>
      <c r="AX1255" s="137"/>
      <c r="AY1255" s="137"/>
      <c r="AZ1255" s="137"/>
      <c r="BA1255" s="137"/>
      <c r="BB1255" s="137"/>
      <c r="BC1255" s="137"/>
      <c r="BD1255" s="137"/>
      <c r="BE1255" s="137"/>
      <c r="BF1255" s="12"/>
    </row>
    <row r="1256" spans="1:58"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37"/>
      <c r="AX1256" s="137"/>
      <c r="AY1256" s="137"/>
      <c r="AZ1256" s="137"/>
      <c r="BA1256" s="137"/>
      <c r="BB1256" s="137"/>
      <c r="BC1256" s="137"/>
      <c r="BD1256" s="137"/>
      <c r="BE1256" s="137"/>
      <c r="BF1256" s="12"/>
    </row>
    <row r="1257" spans="1:58"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37"/>
      <c r="AX1257" s="137"/>
      <c r="AY1257" s="137"/>
      <c r="AZ1257" s="137"/>
      <c r="BA1257" s="137"/>
      <c r="BB1257" s="137"/>
      <c r="BC1257" s="137"/>
      <c r="BD1257" s="137"/>
      <c r="BE1257" s="137"/>
      <c r="BF1257" s="12"/>
    </row>
    <row r="1258" spans="1:58"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37"/>
      <c r="AX1258" s="137"/>
      <c r="AY1258" s="137"/>
      <c r="AZ1258" s="137"/>
      <c r="BA1258" s="137"/>
      <c r="BB1258" s="137"/>
      <c r="BC1258" s="137"/>
      <c r="BD1258" s="137"/>
      <c r="BE1258" s="137"/>
      <c r="BF1258" s="12"/>
    </row>
    <row r="1259" spans="1:58"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37"/>
      <c r="AX1259" s="137"/>
      <c r="AY1259" s="137"/>
      <c r="AZ1259" s="137"/>
      <c r="BA1259" s="137"/>
      <c r="BB1259" s="137"/>
      <c r="BC1259" s="137"/>
      <c r="BD1259" s="137"/>
      <c r="BE1259" s="137"/>
      <c r="BF1259" s="12"/>
    </row>
    <row r="1260" spans="1:58"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37"/>
      <c r="AX1260" s="137"/>
      <c r="AY1260" s="137"/>
      <c r="AZ1260" s="137"/>
      <c r="BA1260" s="137"/>
      <c r="BB1260" s="137"/>
      <c r="BC1260" s="137"/>
      <c r="BD1260" s="137"/>
      <c r="BE1260" s="137"/>
      <c r="BF1260" s="12"/>
    </row>
    <row r="1261" spans="1:58"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37"/>
      <c r="AX1261" s="137"/>
      <c r="AY1261" s="137"/>
      <c r="AZ1261" s="137"/>
      <c r="BA1261" s="137"/>
      <c r="BB1261" s="137"/>
      <c r="BC1261" s="137"/>
      <c r="BD1261" s="137"/>
      <c r="BE1261" s="137"/>
      <c r="BF1261" s="12"/>
    </row>
    <row r="1262" spans="1:58"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37"/>
      <c r="AX1262" s="137"/>
      <c r="AY1262" s="137"/>
      <c r="AZ1262" s="137"/>
      <c r="BA1262" s="137"/>
      <c r="BB1262" s="137"/>
      <c r="BC1262" s="137"/>
      <c r="BD1262" s="137"/>
      <c r="BE1262" s="137"/>
      <c r="BF1262" s="12"/>
    </row>
    <row r="1263" spans="1:58"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37"/>
      <c r="AX1263" s="137"/>
      <c r="AY1263" s="137"/>
      <c r="AZ1263" s="137"/>
      <c r="BA1263" s="137"/>
      <c r="BB1263" s="137"/>
      <c r="BC1263" s="137"/>
      <c r="BD1263" s="137"/>
      <c r="BE1263" s="137"/>
      <c r="BF1263" s="12"/>
    </row>
    <row r="1264" spans="1:58"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37"/>
      <c r="AX1264" s="137"/>
      <c r="AY1264" s="137"/>
      <c r="AZ1264" s="137"/>
      <c r="BA1264" s="137"/>
      <c r="BB1264" s="137"/>
      <c r="BC1264" s="137"/>
      <c r="BD1264" s="137"/>
      <c r="BE1264" s="137"/>
      <c r="BF1264" s="12"/>
    </row>
    <row r="1265" spans="1:58"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37"/>
      <c r="AX1265" s="137"/>
      <c r="AY1265" s="137"/>
      <c r="AZ1265" s="137"/>
      <c r="BA1265" s="137"/>
      <c r="BB1265" s="137"/>
      <c r="BC1265" s="137"/>
      <c r="BD1265" s="137"/>
      <c r="BE1265" s="137"/>
      <c r="BF1265" s="12"/>
    </row>
    <row r="1266" spans="1:58"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37"/>
      <c r="AX1266" s="137"/>
      <c r="AY1266" s="137"/>
      <c r="AZ1266" s="137"/>
      <c r="BA1266" s="137"/>
      <c r="BB1266" s="137"/>
      <c r="BC1266" s="137"/>
      <c r="BD1266" s="137"/>
      <c r="BE1266" s="137"/>
      <c r="BF1266" s="12"/>
    </row>
    <row r="1267" spans="1:58"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37"/>
      <c r="AX1267" s="137"/>
      <c r="AY1267" s="137"/>
      <c r="AZ1267" s="137"/>
      <c r="BA1267" s="137"/>
      <c r="BB1267" s="137"/>
      <c r="BC1267" s="137"/>
      <c r="BD1267" s="137"/>
      <c r="BE1267" s="137"/>
      <c r="BF1267" s="12"/>
    </row>
    <row r="1268" spans="1:58"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37"/>
      <c r="AX1268" s="137"/>
      <c r="AY1268" s="137"/>
      <c r="AZ1268" s="137"/>
      <c r="BA1268" s="137"/>
      <c r="BB1268" s="137"/>
      <c r="BC1268" s="137"/>
      <c r="BD1268" s="137"/>
      <c r="BE1268" s="137"/>
      <c r="BF1268" s="12"/>
    </row>
    <row r="1269" spans="1:58"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37"/>
      <c r="AX1269" s="137"/>
      <c r="AY1269" s="137"/>
      <c r="AZ1269" s="137"/>
      <c r="BA1269" s="137"/>
      <c r="BB1269" s="137"/>
      <c r="BC1269" s="137"/>
      <c r="BD1269" s="137"/>
      <c r="BE1269" s="137"/>
      <c r="BF1269" s="12"/>
    </row>
    <row r="1270" spans="1:58"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37"/>
      <c r="AX1270" s="137"/>
      <c r="AY1270" s="137"/>
      <c r="AZ1270" s="137"/>
      <c r="BA1270" s="137"/>
      <c r="BB1270" s="137"/>
      <c r="BC1270" s="137"/>
      <c r="BD1270" s="137"/>
      <c r="BE1270" s="137"/>
      <c r="BF1270" s="12"/>
    </row>
    <row r="1271" spans="1:58"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37"/>
      <c r="AX1271" s="137"/>
      <c r="AY1271" s="137"/>
      <c r="AZ1271" s="137"/>
      <c r="BA1271" s="137"/>
      <c r="BB1271" s="137"/>
      <c r="BC1271" s="137"/>
      <c r="BD1271" s="137"/>
      <c r="BE1271" s="137"/>
      <c r="BF1271" s="12"/>
    </row>
    <row r="1272" spans="1:58"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37"/>
      <c r="AX1272" s="137"/>
      <c r="AY1272" s="137"/>
      <c r="AZ1272" s="137"/>
      <c r="BA1272" s="137"/>
      <c r="BB1272" s="137"/>
      <c r="BC1272" s="137"/>
      <c r="BD1272" s="137"/>
      <c r="BE1272" s="137"/>
      <c r="BF1272" s="12"/>
    </row>
    <row r="1273" spans="1:58"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37"/>
      <c r="AX1273" s="137"/>
      <c r="AY1273" s="137"/>
      <c r="AZ1273" s="137"/>
      <c r="BA1273" s="137"/>
      <c r="BB1273" s="137"/>
      <c r="BC1273" s="137"/>
      <c r="BD1273" s="137"/>
      <c r="BE1273" s="137"/>
      <c r="BF1273" s="12"/>
    </row>
    <row r="1274" spans="1:58"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37"/>
      <c r="AX1274" s="137"/>
      <c r="AY1274" s="137"/>
      <c r="AZ1274" s="137"/>
      <c r="BA1274" s="137"/>
      <c r="BB1274" s="137"/>
      <c r="BC1274" s="137"/>
      <c r="BD1274" s="137"/>
      <c r="BE1274" s="137"/>
      <c r="BF1274" s="12"/>
    </row>
    <row r="1275" spans="1:58"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37"/>
      <c r="AX1275" s="137"/>
      <c r="AY1275" s="137"/>
      <c r="AZ1275" s="137"/>
      <c r="BA1275" s="137"/>
      <c r="BB1275" s="137"/>
      <c r="BC1275" s="137"/>
      <c r="BD1275" s="137"/>
      <c r="BE1275" s="137"/>
      <c r="BF1275" s="12"/>
    </row>
    <row r="1276" spans="1:58"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37"/>
      <c r="AX1276" s="137"/>
      <c r="AY1276" s="137"/>
      <c r="AZ1276" s="137"/>
      <c r="BA1276" s="137"/>
      <c r="BB1276" s="137"/>
      <c r="BC1276" s="137"/>
      <c r="BD1276" s="137"/>
      <c r="BE1276" s="137"/>
      <c r="BF1276" s="12"/>
    </row>
    <row r="1277" spans="1:58"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37"/>
      <c r="AX1277" s="137"/>
      <c r="AY1277" s="137"/>
      <c r="AZ1277" s="137"/>
      <c r="BA1277" s="137"/>
      <c r="BB1277" s="137"/>
      <c r="BC1277" s="137"/>
      <c r="BD1277" s="137"/>
      <c r="BE1277" s="137"/>
      <c r="BF1277" s="12"/>
    </row>
    <row r="1278" spans="1:58"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37"/>
      <c r="AX1278" s="137"/>
      <c r="AY1278" s="137"/>
      <c r="AZ1278" s="137"/>
      <c r="BA1278" s="137"/>
      <c r="BB1278" s="137"/>
      <c r="BC1278" s="137"/>
      <c r="BD1278" s="137"/>
      <c r="BE1278" s="137"/>
      <c r="BF1278" s="12"/>
    </row>
    <row r="1279" spans="1:58"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37"/>
      <c r="AX1279" s="137"/>
      <c r="AY1279" s="137"/>
      <c r="AZ1279" s="137"/>
      <c r="BA1279" s="137"/>
      <c r="BB1279" s="137"/>
      <c r="BC1279" s="137"/>
      <c r="BD1279" s="137"/>
      <c r="BE1279" s="137"/>
      <c r="BF1279" s="12"/>
    </row>
    <row r="1280" spans="1:58"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37"/>
      <c r="AX1280" s="137"/>
      <c r="AY1280" s="137"/>
      <c r="AZ1280" s="137"/>
      <c r="BA1280" s="137"/>
      <c r="BB1280" s="137"/>
      <c r="BC1280" s="137"/>
      <c r="BD1280" s="137"/>
      <c r="BE1280" s="137"/>
      <c r="BF1280" s="12"/>
    </row>
    <row r="1281" spans="1:58"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37"/>
      <c r="AX1281" s="137"/>
      <c r="AY1281" s="137"/>
      <c r="AZ1281" s="137"/>
      <c r="BA1281" s="137"/>
      <c r="BB1281" s="137"/>
      <c r="BC1281" s="137"/>
      <c r="BD1281" s="137"/>
      <c r="BE1281" s="137"/>
      <c r="BF1281" s="12"/>
    </row>
    <row r="1282" spans="1:58"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37"/>
      <c r="AX1282" s="137"/>
      <c r="AY1282" s="137"/>
      <c r="AZ1282" s="137"/>
      <c r="BA1282" s="137"/>
      <c r="BB1282" s="137"/>
      <c r="BC1282" s="137"/>
      <c r="BD1282" s="137"/>
      <c r="BE1282" s="137"/>
      <c r="BF1282" s="12"/>
    </row>
    <row r="1283" spans="1:58"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37"/>
      <c r="AX1283" s="137"/>
      <c r="AY1283" s="137"/>
      <c r="AZ1283" s="137"/>
      <c r="BA1283" s="137"/>
      <c r="BB1283" s="137"/>
      <c r="BC1283" s="137"/>
      <c r="BD1283" s="137"/>
      <c r="BE1283" s="137"/>
      <c r="BF1283" s="12"/>
    </row>
    <row r="1284" spans="1:58"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37"/>
      <c r="AX1284" s="137"/>
      <c r="AY1284" s="137"/>
      <c r="AZ1284" s="137"/>
      <c r="BA1284" s="137"/>
      <c r="BB1284" s="137"/>
      <c r="BC1284" s="137"/>
      <c r="BD1284" s="137"/>
      <c r="BE1284" s="137"/>
      <c r="BF1284" s="12"/>
    </row>
    <row r="1285" spans="1:58"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37"/>
      <c r="AX1285" s="137"/>
      <c r="AY1285" s="137"/>
      <c r="AZ1285" s="137"/>
      <c r="BA1285" s="137"/>
      <c r="BB1285" s="137"/>
      <c r="BC1285" s="137"/>
      <c r="BD1285" s="137"/>
      <c r="BE1285" s="137"/>
      <c r="BF1285" s="12"/>
    </row>
    <row r="1286" spans="1:58"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37"/>
      <c r="AX1286" s="137"/>
      <c r="AY1286" s="137"/>
      <c r="AZ1286" s="137"/>
      <c r="BA1286" s="137"/>
      <c r="BB1286" s="137"/>
      <c r="BC1286" s="137"/>
      <c r="BD1286" s="137"/>
      <c r="BE1286" s="137"/>
      <c r="BF1286" s="12"/>
    </row>
    <row r="1287" spans="1:58"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37"/>
      <c r="AX1287" s="137"/>
      <c r="AY1287" s="137"/>
      <c r="AZ1287" s="137"/>
      <c r="BA1287" s="137"/>
      <c r="BB1287" s="137"/>
      <c r="BC1287" s="137"/>
      <c r="BD1287" s="137"/>
      <c r="BE1287" s="137"/>
      <c r="BF1287" s="12"/>
    </row>
    <row r="1288" spans="1:58"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37"/>
      <c r="AX1288" s="137"/>
      <c r="AY1288" s="137"/>
      <c r="AZ1288" s="137"/>
      <c r="BA1288" s="137"/>
      <c r="BB1288" s="137"/>
      <c r="BC1288" s="137"/>
      <c r="BD1288" s="137"/>
      <c r="BE1288" s="137"/>
      <c r="BF1288" s="12"/>
    </row>
    <row r="1289" spans="1:58"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37"/>
      <c r="AX1289" s="137"/>
      <c r="AY1289" s="137"/>
      <c r="AZ1289" s="137"/>
      <c r="BA1289" s="137"/>
      <c r="BB1289" s="137"/>
      <c r="BC1289" s="137"/>
      <c r="BD1289" s="137"/>
      <c r="BE1289" s="137"/>
      <c r="BF1289" s="12"/>
    </row>
    <row r="1290" spans="1:58"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37"/>
      <c r="AX1290" s="137"/>
      <c r="AY1290" s="137"/>
      <c r="AZ1290" s="137"/>
      <c r="BA1290" s="137"/>
      <c r="BB1290" s="137"/>
      <c r="BC1290" s="137"/>
      <c r="BD1290" s="137"/>
      <c r="BE1290" s="137"/>
      <c r="BF1290" s="12"/>
    </row>
    <row r="1291" spans="1:58"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37"/>
      <c r="AX1291" s="137"/>
      <c r="AY1291" s="137"/>
      <c r="AZ1291" s="137"/>
      <c r="BA1291" s="137"/>
      <c r="BB1291" s="137"/>
      <c r="BC1291" s="137"/>
      <c r="BD1291" s="137"/>
      <c r="BE1291" s="137"/>
      <c r="BF1291" s="12"/>
    </row>
    <row r="1292" spans="1:58"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37"/>
      <c r="AX1292" s="137"/>
      <c r="AY1292" s="137"/>
      <c r="AZ1292" s="137"/>
      <c r="BA1292" s="137"/>
      <c r="BB1292" s="137"/>
      <c r="BC1292" s="137"/>
      <c r="BD1292" s="137"/>
      <c r="BE1292" s="137"/>
      <c r="BF1292" s="12"/>
    </row>
    <row r="1293" spans="1:58"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37"/>
      <c r="AX1293" s="137"/>
      <c r="AY1293" s="137"/>
      <c r="AZ1293" s="137"/>
      <c r="BA1293" s="137"/>
      <c r="BB1293" s="137"/>
      <c r="BC1293" s="137"/>
      <c r="BD1293" s="137"/>
      <c r="BE1293" s="137"/>
      <c r="BF1293" s="12"/>
    </row>
    <row r="1294" spans="1:58"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37"/>
      <c r="AX1294" s="137"/>
      <c r="AY1294" s="137"/>
      <c r="AZ1294" s="137"/>
      <c r="BA1294" s="137"/>
      <c r="BB1294" s="137"/>
      <c r="BC1294" s="137"/>
      <c r="BD1294" s="137"/>
      <c r="BE1294" s="137"/>
      <c r="BF1294" s="12"/>
    </row>
    <row r="1295" spans="1:58"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37"/>
      <c r="AX1295" s="137"/>
      <c r="AY1295" s="137"/>
      <c r="AZ1295" s="137"/>
      <c r="BA1295" s="137"/>
      <c r="BB1295" s="137"/>
      <c r="BC1295" s="137"/>
      <c r="BD1295" s="137"/>
      <c r="BE1295" s="137"/>
      <c r="BF1295" s="12"/>
    </row>
    <row r="1296" spans="1:58"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37"/>
      <c r="AX1296" s="137"/>
      <c r="AY1296" s="137"/>
      <c r="AZ1296" s="137"/>
      <c r="BA1296" s="137"/>
      <c r="BB1296" s="137"/>
      <c r="BC1296" s="137"/>
      <c r="BD1296" s="137"/>
      <c r="BE1296" s="137"/>
      <c r="BF1296" s="12"/>
    </row>
    <row r="1297" spans="1:58"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37"/>
      <c r="AX1297" s="137"/>
      <c r="AY1297" s="137"/>
      <c r="AZ1297" s="137"/>
      <c r="BA1297" s="137"/>
      <c r="BB1297" s="137"/>
      <c r="BC1297" s="137"/>
      <c r="BD1297" s="137"/>
      <c r="BE1297" s="137"/>
      <c r="BF1297" s="12"/>
    </row>
    <row r="1298" spans="1:58"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37"/>
      <c r="AX1298" s="137"/>
      <c r="AY1298" s="137"/>
      <c r="AZ1298" s="137"/>
      <c r="BA1298" s="137"/>
      <c r="BB1298" s="137"/>
      <c r="BC1298" s="137"/>
      <c r="BD1298" s="137"/>
      <c r="BE1298" s="137"/>
      <c r="BF1298" s="12"/>
    </row>
    <row r="1299" spans="1:58"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37"/>
      <c r="AX1299" s="137"/>
      <c r="AY1299" s="137"/>
      <c r="AZ1299" s="137"/>
      <c r="BA1299" s="137"/>
      <c r="BB1299" s="137"/>
      <c r="BC1299" s="137"/>
      <c r="BD1299" s="137"/>
      <c r="BE1299" s="137"/>
      <c r="BF1299" s="12"/>
    </row>
    <row r="1300" spans="1:58"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37"/>
      <c r="AX1300" s="137"/>
      <c r="AY1300" s="137"/>
      <c r="AZ1300" s="137"/>
      <c r="BA1300" s="137"/>
      <c r="BB1300" s="137"/>
      <c r="BC1300" s="137"/>
      <c r="BD1300" s="137"/>
      <c r="BE1300" s="137"/>
      <c r="BF1300" s="12"/>
    </row>
    <row r="1301" spans="1:58"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37"/>
      <c r="AX1301" s="137"/>
      <c r="AY1301" s="137"/>
      <c r="AZ1301" s="137"/>
      <c r="BA1301" s="137"/>
      <c r="BB1301" s="137"/>
      <c r="BC1301" s="137"/>
      <c r="BD1301" s="137"/>
      <c r="BE1301" s="137"/>
      <c r="BF1301" s="12"/>
    </row>
    <row r="1302" spans="1:58"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37"/>
      <c r="AX1302" s="137"/>
      <c r="AY1302" s="137"/>
      <c r="AZ1302" s="137"/>
      <c r="BA1302" s="137"/>
      <c r="BB1302" s="137"/>
      <c r="BC1302" s="137"/>
      <c r="BD1302" s="137"/>
      <c r="BE1302" s="137"/>
      <c r="BF1302" s="12"/>
    </row>
    <row r="1303" spans="1:58"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37"/>
      <c r="AX1303" s="137"/>
      <c r="AY1303" s="137"/>
      <c r="AZ1303" s="137"/>
      <c r="BA1303" s="137"/>
      <c r="BB1303" s="137"/>
      <c r="BC1303" s="137"/>
      <c r="BD1303" s="137"/>
      <c r="BE1303" s="137"/>
      <c r="BF1303" s="12"/>
    </row>
    <row r="1304" spans="1:58"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37"/>
      <c r="AX1304" s="137"/>
      <c r="AY1304" s="137"/>
      <c r="AZ1304" s="137"/>
      <c r="BA1304" s="137"/>
      <c r="BB1304" s="137"/>
      <c r="BC1304" s="137"/>
      <c r="BD1304" s="137"/>
      <c r="BE1304" s="137"/>
      <c r="BF1304" s="12"/>
    </row>
    <row r="1305" spans="1:58"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37"/>
      <c r="AX1305" s="137"/>
      <c r="AY1305" s="137"/>
      <c r="AZ1305" s="137"/>
      <c r="BA1305" s="137"/>
      <c r="BB1305" s="137"/>
      <c r="BC1305" s="137"/>
      <c r="BD1305" s="137"/>
      <c r="BE1305" s="137"/>
      <c r="BF1305" s="12"/>
    </row>
    <row r="1306" spans="1:58"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37"/>
      <c r="AX1306" s="137"/>
      <c r="AY1306" s="137"/>
      <c r="AZ1306" s="137"/>
      <c r="BA1306" s="137"/>
      <c r="BB1306" s="137"/>
      <c r="BC1306" s="137"/>
      <c r="BD1306" s="137"/>
      <c r="BE1306" s="137"/>
      <c r="BF1306" s="12"/>
    </row>
    <row r="1307" spans="1:58"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37"/>
      <c r="AX1307" s="137"/>
      <c r="AY1307" s="137"/>
      <c r="AZ1307" s="137"/>
      <c r="BA1307" s="137"/>
      <c r="BB1307" s="137"/>
      <c r="BC1307" s="137"/>
      <c r="BD1307" s="137"/>
      <c r="BE1307" s="137"/>
      <c r="BF1307" s="12"/>
    </row>
    <row r="1308" spans="1:58"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37"/>
      <c r="AX1308" s="137"/>
      <c r="AY1308" s="137"/>
      <c r="AZ1308" s="137"/>
      <c r="BA1308" s="137"/>
      <c r="BB1308" s="137"/>
      <c r="BC1308" s="137"/>
      <c r="BD1308" s="137"/>
      <c r="BE1308" s="137"/>
      <c r="BF1308" s="12"/>
    </row>
    <row r="1309" spans="1:58"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37"/>
      <c r="AX1309" s="137"/>
      <c r="AY1309" s="137"/>
      <c r="AZ1309" s="137"/>
      <c r="BA1309" s="137"/>
      <c r="BB1309" s="137"/>
      <c r="BC1309" s="137"/>
      <c r="BD1309" s="137"/>
      <c r="BE1309" s="137"/>
      <c r="BF1309" s="12"/>
    </row>
    <row r="1310" spans="1:58"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37"/>
      <c r="AX1310" s="137"/>
      <c r="AY1310" s="137"/>
      <c r="AZ1310" s="137"/>
      <c r="BA1310" s="137"/>
      <c r="BB1310" s="137"/>
      <c r="BC1310" s="137"/>
      <c r="BD1310" s="137"/>
      <c r="BE1310" s="137"/>
      <c r="BF1310" s="12"/>
    </row>
    <row r="1311" spans="1:58"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37"/>
      <c r="AX1311" s="137"/>
      <c r="AY1311" s="137"/>
      <c r="AZ1311" s="137"/>
      <c r="BA1311" s="137"/>
      <c r="BB1311" s="137"/>
      <c r="BC1311" s="137"/>
      <c r="BD1311" s="137"/>
      <c r="BE1311" s="137"/>
      <c r="BF1311" s="12"/>
    </row>
    <row r="1312" spans="1:58"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37"/>
      <c r="AX1312" s="137"/>
      <c r="AY1312" s="137"/>
      <c r="AZ1312" s="137"/>
      <c r="BA1312" s="137"/>
      <c r="BB1312" s="137"/>
      <c r="BC1312" s="137"/>
      <c r="BD1312" s="137"/>
      <c r="BE1312" s="137"/>
      <c r="BF1312" s="12"/>
    </row>
    <row r="1313" spans="1:58"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37"/>
      <c r="AX1313" s="137"/>
      <c r="AY1313" s="137"/>
      <c r="AZ1313" s="137"/>
      <c r="BA1313" s="137"/>
      <c r="BB1313" s="137"/>
      <c r="BC1313" s="137"/>
      <c r="BD1313" s="137"/>
      <c r="BE1313" s="137"/>
      <c r="BF1313" s="12"/>
    </row>
    <row r="1314" spans="1:58"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37"/>
      <c r="AX1314" s="137"/>
      <c r="AY1314" s="137"/>
      <c r="AZ1314" s="137"/>
      <c r="BA1314" s="137"/>
      <c r="BB1314" s="137"/>
      <c r="BC1314" s="137"/>
      <c r="BD1314" s="137"/>
      <c r="BE1314" s="137"/>
      <c r="BF1314" s="12"/>
    </row>
    <row r="1315" spans="1:58"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37"/>
      <c r="AX1315" s="137"/>
      <c r="AY1315" s="137"/>
      <c r="AZ1315" s="137"/>
      <c r="BA1315" s="137"/>
      <c r="BB1315" s="137"/>
      <c r="BC1315" s="137"/>
      <c r="BD1315" s="137"/>
      <c r="BE1315" s="137"/>
      <c r="BF1315" s="12"/>
    </row>
    <row r="1316" spans="1:58"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37"/>
      <c r="AX1316" s="137"/>
      <c r="AY1316" s="137"/>
      <c r="AZ1316" s="137"/>
      <c r="BA1316" s="137"/>
      <c r="BB1316" s="137"/>
      <c r="BC1316" s="137"/>
      <c r="BD1316" s="137"/>
      <c r="BE1316" s="137"/>
      <c r="BF1316" s="12"/>
    </row>
    <row r="1317" spans="1:58"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37"/>
      <c r="AX1317" s="137"/>
      <c r="AY1317" s="137"/>
      <c r="AZ1317" s="137"/>
      <c r="BA1317" s="137"/>
      <c r="BB1317" s="137"/>
      <c r="BC1317" s="137"/>
      <c r="BD1317" s="137"/>
      <c r="BE1317" s="137"/>
      <c r="BF1317" s="12"/>
    </row>
    <row r="1318" spans="1:58"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37"/>
      <c r="AX1318" s="137"/>
      <c r="AY1318" s="137"/>
      <c r="AZ1318" s="137"/>
      <c r="BA1318" s="137"/>
      <c r="BB1318" s="137"/>
      <c r="BC1318" s="137"/>
      <c r="BD1318" s="137"/>
      <c r="BE1318" s="137"/>
      <c r="BF1318" s="12"/>
    </row>
    <row r="1319" spans="1:58"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37"/>
      <c r="AX1319" s="137"/>
      <c r="AY1319" s="137"/>
      <c r="AZ1319" s="137"/>
      <c r="BA1319" s="137"/>
      <c r="BB1319" s="137"/>
      <c r="BC1319" s="137"/>
      <c r="BD1319" s="137"/>
      <c r="BE1319" s="137"/>
      <c r="BF1319" s="12"/>
    </row>
    <row r="1320" spans="1:58"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37"/>
      <c r="AX1320" s="137"/>
      <c r="AY1320" s="137"/>
      <c r="AZ1320" s="137"/>
      <c r="BA1320" s="137"/>
      <c r="BB1320" s="137"/>
      <c r="BC1320" s="137"/>
      <c r="BD1320" s="137"/>
      <c r="BE1320" s="137"/>
      <c r="BF1320" s="12"/>
    </row>
    <row r="1321" spans="1:58"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37"/>
      <c r="AX1321" s="137"/>
      <c r="AY1321" s="137"/>
      <c r="AZ1321" s="137"/>
      <c r="BA1321" s="137"/>
      <c r="BB1321" s="137"/>
      <c r="BC1321" s="137"/>
      <c r="BD1321" s="137"/>
      <c r="BE1321" s="137"/>
      <c r="BF1321" s="12"/>
    </row>
    <row r="1322" spans="1:58"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37"/>
      <c r="AX1322" s="137"/>
      <c r="AY1322" s="137"/>
      <c r="AZ1322" s="137"/>
      <c r="BA1322" s="137"/>
      <c r="BB1322" s="137"/>
      <c r="BC1322" s="137"/>
      <c r="BD1322" s="137"/>
      <c r="BE1322" s="137"/>
      <c r="BF1322" s="12"/>
    </row>
    <row r="1323" spans="1:58"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37"/>
      <c r="AX1323" s="137"/>
      <c r="AY1323" s="137"/>
      <c r="AZ1323" s="137"/>
      <c r="BA1323" s="137"/>
      <c r="BB1323" s="137"/>
      <c r="BC1323" s="137"/>
      <c r="BD1323" s="137"/>
      <c r="BE1323" s="137"/>
      <c r="BF1323" s="12"/>
    </row>
    <row r="1324" spans="1:58"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37"/>
      <c r="AX1324" s="137"/>
      <c r="AY1324" s="137"/>
      <c r="AZ1324" s="137"/>
      <c r="BA1324" s="137"/>
      <c r="BB1324" s="137"/>
      <c r="BC1324" s="137"/>
      <c r="BD1324" s="137"/>
      <c r="BE1324" s="137"/>
      <c r="BF1324" s="12"/>
    </row>
    <row r="1325" spans="1:58"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37"/>
      <c r="AX1325" s="137"/>
      <c r="AY1325" s="137"/>
      <c r="AZ1325" s="137"/>
      <c r="BA1325" s="137"/>
      <c r="BB1325" s="137"/>
      <c r="BC1325" s="137"/>
      <c r="BD1325" s="137"/>
      <c r="BE1325" s="137"/>
      <c r="BF1325" s="12"/>
    </row>
    <row r="1326" spans="1:58"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37"/>
      <c r="AX1326" s="137"/>
      <c r="AY1326" s="137"/>
      <c r="AZ1326" s="137"/>
      <c r="BA1326" s="137"/>
      <c r="BB1326" s="137"/>
      <c r="BC1326" s="137"/>
      <c r="BD1326" s="137"/>
      <c r="BE1326" s="137"/>
      <c r="BF1326" s="12"/>
    </row>
    <row r="1327" spans="1:58"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37"/>
      <c r="AX1327" s="137"/>
      <c r="AY1327" s="137"/>
      <c r="AZ1327" s="137"/>
      <c r="BA1327" s="137"/>
      <c r="BB1327" s="137"/>
      <c r="BC1327" s="137"/>
      <c r="BD1327" s="137"/>
      <c r="BE1327" s="137"/>
      <c r="BF1327" s="12"/>
    </row>
    <row r="1328" spans="1:58"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37"/>
      <c r="AX1328" s="137"/>
      <c r="AY1328" s="137"/>
      <c r="AZ1328" s="137"/>
      <c r="BA1328" s="137"/>
      <c r="BB1328" s="137"/>
      <c r="BC1328" s="137"/>
      <c r="BD1328" s="137"/>
      <c r="BE1328" s="137"/>
      <c r="BF1328" s="12"/>
    </row>
    <row r="1329" spans="1:58"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37"/>
      <c r="AX1329" s="137"/>
      <c r="AY1329" s="137"/>
      <c r="AZ1329" s="137"/>
      <c r="BA1329" s="137"/>
      <c r="BB1329" s="137"/>
      <c r="BC1329" s="137"/>
      <c r="BD1329" s="137"/>
      <c r="BE1329" s="137"/>
      <c r="BF1329" s="12"/>
    </row>
    <row r="1330" spans="1:58"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37"/>
      <c r="AX1330" s="137"/>
      <c r="AY1330" s="137"/>
      <c r="AZ1330" s="137"/>
      <c r="BA1330" s="137"/>
      <c r="BB1330" s="137"/>
      <c r="BC1330" s="137"/>
      <c r="BD1330" s="137"/>
      <c r="BE1330" s="137"/>
      <c r="BF1330" s="12"/>
    </row>
    <row r="1331" spans="1:58"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37"/>
      <c r="AX1331" s="137"/>
      <c r="AY1331" s="137"/>
      <c r="AZ1331" s="137"/>
      <c r="BA1331" s="137"/>
      <c r="BB1331" s="137"/>
      <c r="BC1331" s="137"/>
      <c r="BD1331" s="137"/>
      <c r="BE1331" s="137"/>
      <c r="BF1331" s="12"/>
    </row>
    <row r="1332" spans="1:58"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37"/>
      <c r="AX1332" s="137"/>
      <c r="AY1332" s="137"/>
      <c r="AZ1332" s="137"/>
      <c r="BA1332" s="137"/>
      <c r="BB1332" s="137"/>
      <c r="BC1332" s="137"/>
      <c r="BD1332" s="137"/>
      <c r="BE1332" s="137"/>
      <c r="BF1332" s="12"/>
    </row>
    <row r="1333" spans="1:58"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37"/>
      <c r="AX1333" s="137"/>
      <c r="AY1333" s="137"/>
      <c r="AZ1333" s="137"/>
      <c r="BA1333" s="137"/>
      <c r="BB1333" s="137"/>
      <c r="BC1333" s="137"/>
      <c r="BD1333" s="137"/>
      <c r="BE1333" s="137"/>
      <c r="BF1333" s="12"/>
    </row>
    <row r="1334" spans="1:58"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37"/>
      <c r="AX1334" s="137"/>
      <c r="AY1334" s="137"/>
      <c r="AZ1334" s="137"/>
      <c r="BA1334" s="137"/>
      <c r="BB1334" s="137"/>
      <c r="BC1334" s="137"/>
      <c r="BD1334" s="137"/>
      <c r="BE1334" s="137"/>
      <c r="BF1334" s="12"/>
    </row>
    <row r="1335" spans="1:58"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37"/>
      <c r="AX1335" s="137"/>
      <c r="AY1335" s="137"/>
      <c r="AZ1335" s="137"/>
      <c r="BA1335" s="137"/>
      <c r="BB1335" s="137"/>
      <c r="BC1335" s="137"/>
      <c r="BD1335" s="137"/>
      <c r="BE1335" s="137"/>
      <c r="BF1335" s="12"/>
    </row>
    <row r="1336" spans="1:58"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37"/>
      <c r="AX1336" s="137"/>
      <c r="AY1336" s="137"/>
      <c r="AZ1336" s="137"/>
      <c r="BA1336" s="137"/>
      <c r="BB1336" s="137"/>
      <c r="BC1336" s="137"/>
      <c r="BD1336" s="137"/>
      <c r="BE1336" s="137"/>
      <c r="BF1336" s="12"/>
    </row>
    <row r="1337" spans="1:58"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37"/>
      <c r="AX1337" s="137"/>
      <c r="AY1337" s="137"/>
      <c r="AZ1337" s="137"/>
      <c r="BA1337" s="137"/>
      <c r="BB1337" s="137"/>
      <c r="BC1337" s="137"/>
      <c r="BD1337" s="137"/>
      <c r="BE1337" s="137"/>
      <c r="BF1337" s="12"/>
    </row>
    <row r="1338" spans="1:58"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37"/>
      <c r="AX1338" s="137"/>
      <c r="AY1338" s="137"/>
      <c r="AZ1338" s="137"/>
      <c r="BA1338" s="137"/>
      <c r="BB1338" s="137"/>
      <c r="BC1338" s="137"/>
      <c r="BD1338" s="137"/>
      <c r="BE1338" s="137"/>
      <c r="BF1338" s="12"/>
    </row>
    <row r="1339" spans="1:58"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37"/>
      <c r="AX1339" s="137"/>
      <c r="AY1339" s="137"/>
      <c r="AZ1339" s="137"/>
      <c r="BA1339" s="137"/>
      <c r="BB1339" s="137"/>
      <c r="BC1339" s="137"/>
      <c r="BD1339" s="137"/>
      <c r="BE1339" s="137"/>
      <c r="BF1339" s="12"/>
    </row>
    <row r="1340" spans="1:58"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37"/>
      <c r="AX1340" s="137"/>
      <c r="AY1340" s="137"/>
      <c r="AZ1340" s="137"/>
      <c r="BA1340" s="137"/>
      <c r="BB1340" s="137"/>
      <c r="BC1340" s="137"/>
      <c r="BD1340" s="137"/>
      <c r="BE1340" s="137"/>
      <c r="BF1340" s="12"/>
    </row>
    <row r="1341" spans="1:58"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37"/>
      <c r="AX1341" s="137"/>
      <c r="AY1341" s="137"/>
      <c r="AZ1341" s="137"/>
      <c r="BA1341" s="137"/>
      <c r="BB1341" s="137"/>
      <c r="BC1341" s="137"/>
      <c r="BD1341" s="137"/>
      <c r="BE1341" s="137"/>
      <c r="BF1341" s="12"/>
    </row>
    <row r="1342" spans="1:58"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37"/>
      <c r="AX1342" s="137"/>
      <c r="AY1342" s="137"/>
      <c r="AZ1342" s="137"/>
      <c r="BA1342" s="137"/>
      <c r="BB1342" s="137"/>
      <c r="BC1342" s="137"/>
      <c r="BD1342" s="137"/>
      <c r="BE1342" s="137"/>
      <c r="BF1342" s="12"/>
    </row>
    <row r="1343" spans="1:58"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37"/>
      <c r="AX1343" s="137"/>
      <c r="AY1343" s="137"/>
      <c r="AZ1343" s="137"/>
      <c r="BA1343" s="137"/>
      <c r="BB1343" s="137"/>
      <c r="BC1343" s="137"/>
      <c r="BD1343" s="137"/>
      <c r="BE1343" s="137"/>
      <c r="BF1343" s="12"/>
    </row>
    <row r="1344" spans="1:58"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37"/>
      <c r="AX1344" s="137"/>
      <c r="AY1344" s="137"/>
      <c r="AZ1344" s="137"/>
      <c r="BA1344" s="137"/>
      <c r="BB1344" s="137"/>
      <c r="BC1344" s="137"/>
      <c r="BD1344" s="137"/>
      <c r="BE1344" s="137"/>
      <c r="BF1344" s="12"/>
    </row>
    <row r="1345" spans="1:58"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37"/>
      <c r="AX1345" s="137"/>
      <c r="AY1345" s="137"/>
      <c r="AZ1345" s="137"/>
      <c r="BA1345" s="137"/>
      <c r="BB1345" s="137"/>
      <c r="BC1345" s="137"/>
      <c r="BD1345" s="137"/>
      <c r="BE1345" s="137"/>
      <c r="BF1345" s="12"/>
    </row>
    <row r="1346" spans="1:58"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37"/>
      <c r="AX1346" s="137"/>
      <c r="AY1346" s="137"/>
      <c r="AZ1346" s="137"/>
      <c r="BA1346" s="137"/>
      <c r="BB1346" s="137"/>
      <c r="BC1346" s="137"/>
      <c r="BD1346" s="137"/>
      <c r="BE1346" s="137"/>
      <c r="BF1346" s="12"/>
    </row>
    <row r="1347" spans="1:58"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37"/>
      <c r="AX1347" s="137"/>
      <c r="AY1347" s="137"/>
      <c r="AZ1347" s="137"/>
      <c r="BA1347" s="137"/>
      <c r="BB1347" s="137"/>
      <c r="BC1347" s="137"/>
      <c r="BD1347" s="137"/>
      <c r="BE1347" s="137"/>
      <c r="BF1347" s="12"/>
    </row>
    <row r="1348" spans="1:58"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37"/>
      <c r="AX1348" s="137"/>
      <c r="AY1348" s="137"/>
      <c r="AZ1348" s="137"/>
      <c r="BA1348" s="137"/>
      <c r="BB1348" s="137"/>
      <c r="BC1348" s="137"/>
      <c r="BD1348" s="137"/>
      <c r="BE1348" s="137"/>
      <c r="BF1348" s="12"/>
    </row>
    <row r="1349" spans="1:58"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37"/>
      <c r="AX1349" s="137"/>
      <c r="AY1349" s="137"/>
      <c r="AZ1349" s="137"/>
      <c r="BA1349" s="137"/>
      <c r="BB1349" s="137"/>
      <c r="BC1349" s="137"/>
      <c r="BD1349" s="137"/>
      <c r="BE1349" s="137"/>
      <c r="BF1349" s="12"/>
    </row>
    <row r="1350" spans="1:58"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37"/>
      <c r="AX1350" s="137"/>
      <c r="AY1350" s="137"/>
      <c r="AZ1350" s="137"/>
      <c r="BA1350" s="137"/>
      <c r="BB1350" s="137"/>
      <c r="BC1350" s="137"/>
      <c r="BD1350" s="137"/>
      <c r="BE1350" s="137"/>
      <c r="BF1350" s="12"/>
    </row>
    <row r="1351" spans="1:58"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37"/>
      <c r="AX1351" s="137"/>
      <c r="AY1351" s="137"/>
      <c r="AZ1351" s="137"/>
      <c r="BA1351" s="137"/>
      <c r="BB1351" s="137"/>
      <c r="BC1351" s="137"/>
      <c r="BD1351" s="137"/>
      <c r="BE1351" s="137"/>
      <c r="BF1351" s="12"/>
    </row>
    <row r="1352" spans="1:58"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37"/>
      <c r="AX1352" s="137"/>
      <c r="AY1352" s="137"/>
      <c r="AZ1352" s="137"/>
      <c r="BA1352" s="137"/>
      <c r="BB1352" s="137"/>
      <c r="BC1352" s="137"/>
      <c r="BD1352" s="137"/>
      <c r="BE1352" s="137"/>
      <c r="BF1352" s="12"/>
    </row>
    <row r="1353" spans="1:58"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37"/>
      <c r="AX1353" s="137"/>
      <c r="AY1353" s="137"/>
      <c r="AZ1353" s="137"/>
      <c r="BA1353" s="137"/>
      <c r="BB1353" s="137"/>
      <c r="BC1353" s="137"/>
      <c r="BD1353" s="137"/>
      <c r="BE1353" s="137"/>
      <c r="BF1353" s="12"/>
    </row>
    <row r="1354" spans="1:58"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37"/>
      <c r="AX1354" s="137"/>
      <c r="AY1354" s="137"/>
      <c r="AZ1354" s="137"/>
      <c r="BA1354" s="137"/>
      <c r="BB1354" s="137"/>
      <c r="BC1354" s="137"/>
      <c r="BD1354" s="137"/>
      <c r="BE1354" s="137"/>
      <c r="BF1354" s="12"/>
    </row>
    <row r="1355" spans="1:58"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37"/>
      <c r="AX1355" s="137"/>
      <c r="AY1355" s="137"/>
      <c r="AZ1355" s="137"/>
      <c r="BA1355" s="137"/>
      <c r="BB1355" s="137"/>
      <c r="BC1355" s="137"/>
      <c r="BD1355" s="137"/>
      <c r="BE1355" s="137"/>
      <c r="BF1355" s="12"/>
    </row>
    <row r="1356" spans="1:58"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37"/>
      <c r="AX1356" s="137"/>
      <c r="AY1356" s="137"/>
      <c r="AZ1356" s="137"/>
      <c r="BA1356" s="137"/>
      <c r="BB1356" s="137"/>
      <c r="BC1356" s="137"/>
      <c r="BD1356" s="137"/>
      <c r="BE1356" s="137"/>
      <c r="BF1356" s="12"/>
    </row>
    <row r="1357" spans="1:58"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37"/>
      <c r="AX1357" s="137"/>
      <c r="AY1357" s="137"/>
      <c r="AZ1357" s="137"/>
      <c r="BA1357" s="137"/>
      <c r="BB1357" s="137"/>
      <c r="BC1357" s="137"/>
      <c r="BD1357" s="137"/>
      <c r="BE1357" s="137"/>
      <c r="BF1357" s="12"/>
    </row>
    <row r="1358" spans="1:58"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37"/>
      <c r="AX1358" s="137"/>
      <c r="AY1358" s="137"/>
      <c r="AZ1358" s="137"/>
      <c r="BA1358" s="137"/>
      <c r="BB1358" s="137"/>
      <c r="BC1358" s="137"/>
      <c r="BD1358" s="137"/>
      <c r="BE1358" s="137"/>
      <c r="BF1358" s="12"/>
    </row>
    <row r="1359" spans="1:58"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37"/>
      <c r="AX1359" s="137"/>
      <c r="AY1359" s="137"/>
      <c r="AZ1359" s="137"/>
      <c r="BA1359" s="137"/>
      <c r="BB1359" s="137"/>
      <c r="BC1359" s="137"/>
      <c r="BD1359" s="137"/>
      <c r="BE1359" s="137"/>
      <c r="BF1359" s="12"/>
    </row>
    <row r="1360" spans="1:58"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37"/>
      <c r="AX1360" s="137"/>
      <c r="AY1360" s="137"/>
      <c r="AZ1360" s="137"/>
      <c r="BA1360" s="137"/>
      <c r="BB1360" s="137"/>
      <c r="BC1360" s="137"/>
      <c r="BD1360" s="137"/>
      <c r="BE1360" s="137"/>
      <c r="BF1360" s="12"/>
    </row>
    <row r="1361" spans="1:58"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37"/>
      <c r="AX1361" s="137"/>
      <c r="AY1361" s="137"/>
      <c r="AZ1361" s="137"/>
      <c r="BA1361" s="137"/>
      <c r="BB1361" s="137"/>
      <c r="BC1361" s="137"/>
      <c r="BD1361" s="137"/>
      <c r="BE1361" s="137"/>
      <c r="BF1361" s="12"/>
    </row>
    <row r="1362" spans="1:58"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37"/>
      <c r="AX1362" s="137"/>
      <c r="AY1362" s="137"/>
      <c r="AZ1362" s="137"/>
      <c r="BA1362" s="137"/>
      <c r="BB1362" s="137"/>
      <c r="BC1362" s="137"/>
      <c r="BD1362" s="137"/>
      <c r="BE1362" s="137"/>
      <c r="BF1362" s="12"/>
    </row>
    <row r="1363" spans="1:58"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37"/>
      <c r="AX1363" s="137"/>
      <c r="AY1363" s="137"/>
      <c r="AZ1363" s="137"/>
      <c r="BA1363" s="137"/>
      <c r="BB1363" s="137"/>
      <c r="BC1363" s="137"/>
      <c r="BD1363" s="137"/>
      <c r="BE1363" s="137"/>
      <c r="BF1363" s="12"/>
    </row>
    <row r="1364" spans="1:58"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37"/>
      <c r="AX1364" s="137"/>
      <c r="AY1364" s="137"/>
      <c r="AZ1364" s="137"/>
      <c r="BA1364" s="137"/>
      <c r="BB1364" s="137"/>
      <c r="BC1364" s="137"/>
      <c r="BD1364" s="137"/>
      <c r="BE1364" s="137"/>
      <c r="BF1364" s="12"/>
    </row>
    <row r="1365" spans="1:58"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37"/>
      <c r="AX1365" s="137"/>
      <c r="AY1365" s="137"/>
      <c r="AZ1365" s="137"/>
      <c r="BA1365" s="137"/>
      <c r="BB1365" s="137"/>
      <c r="BC1365" s="137"/>
      <c r="BD1365" s="137"/>
      <c r="BE1365" s="137"/>
      <c r="BF1365" s="12"/>
    </row>
    <row r="1366" spans="1:58"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37"/>
      <c r="AX1366" s="137"/>
      <c r="AY1366" s="137"/>
      <c r="AZ1366" s="137"/>
      <c r="BA1366" s="137"/>
      <c r="BB1366" s="137"/>
      <c r="BC1366" s="137"/>
      <c r="BD1366" s="137"/>
      <c r="BE1366" s="137"/>
      <c r="BF1366" s="12"/>
    </row>
    <row r="1367" spans="1:58"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37"/>
      <c r="AX1367" s="137"/>
      <c r="AY1367" s="137"/>
      <c r="AZ1367" s="137"/>
      <c r="BA1367" s="137"/>
      <c r="BB1367" s="137"/>
      <c r="BC1367" s="137"/>
      <c r="BD1367" s="137"/>
      <c r="BE1367" s="137"/>
      <c r="BF1367" s="12"/>
    </row>
    <row r="1368" spans="1:58"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37"/>
      <c r="AX1368" s="137"/>
      <c r="AY1368" s="137"/>
      <c r="AZ1368" s="137"/>
      <c r="BA1368" s="137"/>
      <c r="BB1368" s="137"/>
      <c r="BC1368" s="137"/>
      <c r="BD1368" s="137"/>
      <c r="BE1368" s="137"/>
      <c r="BF1368" s="12"/>
    </row>
    <row r="1369" spans="1:58"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37"/>
      <c r="AX1369" s="137"/>
      <c r="AY1369" s="137"/>
      <c r="AZ1369" s="137"/>
      <c r="BA1369" s="137"/>
      <c r="BB1369" s="137"/>
      <c r="BC1369" s="137"/>
      <c r="BD1369" s="137"/>
      <c r="BE1369" s="137"/>
      <c r="BF1369" s="12"/>
    </row>
    <row r="1370" spans="1:58"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37"/>
      <c r="AX1370" s="137"/>
      <c r="AY1370" s="137"/>
      <c r="AZ1370" s="137"/>
      <c r="BA1370" s="137"/>
      <c r="BB1370" s="137"/>
      <c r="BC1370" s="137"/>
      <c r="BD1370" s="137"/>
      <c r="BE1370" s="137"/>
      <c r="BF1370" s="12"/>
    </row>
    <row r="1371" spans="1:58"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37"/>
      <c r="AX1371" s="137"/>
      <c r="AY1371" s="137"/>
      <c r="AZ1371" s="137"/>
      <c r="BA1371" s="137"/>
      <c r="BB1371" s="137"/>
      <c r="BC1371" s="137"/>
      <c r="BD1371" s="137"/>
      <c r="BE1371" s="137"/>
      <c r="BF1371" s="12"/>
    </row>
    <row r="1372" spans="1:58"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37"/>
      <c r="AX1372" s="137"/>
      <c r="AY1372" s="137"/>
      <c r="AZ1372" s="137"/>
      <c r="BA1372" s="137"/>
      <c r="BB1372" s="137"/>
      <c r="BC1372" s="137"/>
      <c r="BD1372" s="137"/>
      <c r="BE1372" s="137"/>
      <c r="BF1372" s="12"/>
    </row>
    <row r="1373" spans="1:58"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37"/>
      <c r="AX1373" s="137"/>
      <c r="AY1373" s="137"/>
      <c r="AZ1373" s="137"/>
      <c r="BA1373" s="137"/>
      <c r="BB1373" s="137"/>
      <c r="BC1373" s="137"/>
      <c r="BD1373" s="137"/>
      <c r="BE1373" s="137"/>
      <c r="BF1373" s="12"/>
    </row>
    <row r="1374" spans="1:58"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37"/>
      <c r="AX1374" s="137"/>
      <c r="AY1374" s="137"/>
      <c r="AZ1374" s="137"/>
      <c r="BA1374" s="137"/>
      <c r="BB1374" s="137"/>
      <c r="BC1374" s="137"/>
      <c r="BD1374" s="137"/>
      <c r="BE1374" s="137"/>
      <c r="BF1374" s="12"/>
    </row>
    <row r="1375" spans="1:58"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37"/>
      <c r="AX1375" s="137"/>
      <c r="AY1375" s="137"/>
      <c r="AZ1375" s="137"/>
      <c r="BA1375" s="137"/>
      <c r="BB1375" s="137"/>
      <c r="BC1375" s="137"/>
      <c r="BD1375" s="137"/>
      <c r="BE1375" s="137"/>
      <c r="BF1375" s="12"/>
    </row>
    <row r="1376" spans="1:58"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37"/>
      <c r="AX1376" s="137"/>
      <c r="AY1376" s="137"/>
      <c r="AZ1376" s="137"/>
      <c r="BA1376" s="137"/>
      <c r="BB1376" s="137"/>
      <c r="BC1376" s="137"/>
      <c r="BD1376" s="137"/>
      <c r="BE1376" s="137"/>
      <c r="BF1376" s="12"/>
    </row>
    <row r="1377" spans="1:58"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37"/>
      <c r="AX1377" s="137"/>
      <c r="AY1377" s="137"/>
      <c r="AZ1377" s="137"/>
      <c r="BA1377" s="137"/>
      <c r="BB1377" s="137"/>
      <c r="BC1377" s="137"/>
      <c r="BD1377" s="137"/>
      <c r="BE1377" s="137"/>
      <c r="BF1377" s="12"/>
    </row>
    <row r="1378" spans="1:58"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37"/>
      <c r="AX1378" s="137"/>
      <c r="AY1378" s="137"/>
      <c r="AZ1378" s="137"/>
      <c r="BA1378" s="137"/>
      <c r="BB1378" s="137"/>
      <c r="BC1378" s="137"/>
      <c r="BD1378" s="137"/>
      <c r="BE1378" s="137"/>
      <c r="BF1378" s="12"/>
    </row>
    <row r="1379" spans="1:58"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37"/>
      <c r="AX1379" s="137"/>
      <c r="AY1379" s="137"/>
      <c r="AZ1379" s="137"/>
      <c r="BA1379" s="137"/>
      <c r="BB1379" s="137"/>
      <c r="BC1379" s="137"/>
      <c r="BD1379" s="137"/>
      <c r="BE1379" s="137"/>
      <c r="BF1379" s="12"/>
    </row>
    <row r="1380" spans="1:58"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37"/>
      <c r="AX1380" s="137"/>
      <c r="AY1380" s="137"/>
      <c r="AZ1380" s="137"/>
      <c r="BA1380" s="137"/>
      <c r="BB1380" s="137"/>
      <c r="BC1380" s="137"/>
      <c r="BD1380" s="137"/>
      <c r="BE1380" s="137"/>
      <c r="BF1380" s="12"/>
    </row>
    <row r="1381" spans="1:58"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37"/>
      <c r="AX1381" s="137"/>
      <c r="AY1381" s="137"/>
      <c r="AZ1381" s="137"/>
      <c r="BA1381" s="137"/>
      <c r="BB1381" s="137"/>
      <c r="BC1381" s="137"/>
      <c r="BD1381" s="137"/>
      <c r="BE1381" s="137"/>
      <c r="BF1381" s="12"/>
    </row>
    <row r="1382" spans="1:58"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37"/>
      <c r="AX1382" s="137"/>
      <c r="AY1382" s="137"/>
      <c r="AZ1382" s="137"/>
      <c r="BA1382" s="137"/>
      <c r="BB1382" s="137"/>
      <c r="BC1382" s="137"/>
      <c r="BD1382" s="137"/>
      <c r="BE1382" s="137"/>
      <c r="BF1382" s="12"/>
    </row>
    <row r="1383" spans="1:58"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37"/>
      <c r="AX1383" s="137"/>
      <c r="AY1383" s="137"/>
      <c r="AZ1383" s="137"/>
      <c r="BA1383" s="137"/>
      <c r="BB1383" s="137"/>
      <c r="BC1383" s="137"/>
      <c r="BD1383" s="137"/>
      <c r="BE1383" s="137"/>
      <c r="BF1383" s="12"/>
    </row>
    <row r="1384" spans="1:58"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37"/>
      <c r="AX1384" s="137"/>
      <c r="AY1384" s="137"/>
      <c r="AZ1384" s="137"/>
      <c r="BA1384" s="137"/>
      <c r="BB1384" s="137"/>
      <c r="BC1384" s="137"/>
      <c r="BD1384" s="137"/>
      <c r="BE1384" s="137"/>
      <c r="BF1384" s="12"/>
    </row>
    <row r="1385" spans="1:58"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37"/>
      <c r="AX1385" s="137"/>
      <c r="AY1385" s="137"/>
      <c r="AZ1385" s="137"/>
      <c r="BA1385" s="137"/>
      <c r="BB1385" s="137"/>
      <c r="BC1385" s="137"/>
      <c r="BD1385" s="137"/>
      <c r="BE1385" s="137"/>
      <c r="BF1385" s="12"/>
    </row>
    <row r="1386" spans="1:58"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37"/>
      <c r="AX1386" s="137"/>
      <c r="AY1386" s="137"/>
      <c r="AZ1386" s="137"/>
      <c r="BA1386" s="137"/>
      <c r="BB1386" s="137"/>
      <c r="BC1386" s="137"/>
      <c r="BD1386" s="137"/>
      <c r="BE1386" s="137"/>
      <c r="BF1386" s="12"/>
    </row>
    <row r="1387" spans="1:58"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37"/>
      <c r="AX1387" s="137"/>
      <c r="AY1387" s="137"/>
      <c r="AZ1387" s="137"/>
      <c r="BA1387" s="137"/>
      <c r="BB1387" s="137"/>
      <c r="BC1387" s="137"/>
      <c r="BD1387" s="137"/>
      <c r="BE1387" s="137"/>
      <c r="BF1387" s="12"/>
    </row>
    <row r="1388" spans="1:58"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37"/>
      <c r="AX1388" s="137"/>
      <c r="AY1388" s="137"/>
      <c r="AZ1388" s="137"/>
      <c r="BA1388" s="137"/>
      <c r="BB1388" s="137"/>
      <c r="BC1388" s="137"/>
      <c r="BD1388" s="137"/>
      <c r="BE1388" s="137"/>
      <c r="BF1388" s="12"/>
    </row>
    <row r="1389" spans="1:58"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37"/>
      <c r="AX1389" s="137"/>
      <c r="AY1389" s="137"/>
      <c r="AZ1389" s="137"/>
      <c r="BA1389" s="137"/>
      <c r="BB1389" s="137"/>
      <c r="BC1389" s="137"/>
      <c r="BD1389" s="137"/>
      <c r="BE1389" s="137"/>
      <c r="BF1389" s="12"/>
    </row>
    <row r="1390" spans="1:58"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37"/>
      <c r="AX1390" s="137"/>
      <c r="AY1390" s="137"/>
      <c r="AZ1390" s="137"/>
      <c r="BA1390" s="137"/>
      <c r="BB1390" s="137"/>
      <c r="BC1390" s="137"/>
      <c r="BD1390" s="137"/>
      <c r="BE1390" s="137"/>
      <c r="BF1390" s="12"/>
    </row>
    <row r="1391" spans="1:58"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37"/>
      <c r="AX1391" s="137"/>
      <c r="AY1391" s="137"/>
      <c r="AZ1391" s="137"/>
      <c r="BA1391" s="137"/>
      <c r="BB1391" s="137"/>
      <c r="BC1391" s="137"/>
      <c r="BD1391" s="137"/>
      <c r="BE1391" s="137"/>
      <c r="BF1391" s="12"/>
    </row>
    <row r="1392" spans="1:58"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37"/>
      <c r="AW1392" s="137"/>
      <c r="AX1392" s="137"/>
      <c r="AY1392" s="137"/>
      <c r="AZ1392" s="137"/>
      <c r="BA1392" s="137"/>
      <c r="BB1392" s="137"/>
      <c r="BC1392" s="137"/>
      <c r="BD1392" s="137"/>
      <c r="BE1392" s="137"/>
      <c r="BF1392" s="12"/>
    </row>
    <row r="1393" spans="1:58"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37"/>
      <c r="AW1393" s="137"/>
      <c r="AX1393" s="137"/>
      <c r="AY1393" s="137"/>
      <c r="AZ1393" s="137"/>
      <c r="BA1393" s="137"/>
      <c r="BB1393" s="137"/>
      <c r="BC1393" s="137"/>
      <c r="BD1393" s="137"/>
      <c r="BE1393" s="137"/>
      <c r="BF1393" s="12"/>
    </row>
    <row r="1394" spans="1:58"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37"/>
      <c r="AW1394" s="137"/>
      <c r="AX1394" s="137"/>
      <c r="AY1394" s="137"/>
      <c r="AZ1394" s="137"/>
      <c r="BA1394" s="137"/>
      <c r="BB1394" s="137"/>
      <c r="BC1394" s="137"/>
      <c r="BD1394" s="137"/>
      <c r="BE1394" s="137"/>
      <c r="BF1394" s="12"/>
    </row>
    <row r="1395" spans="1:58"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37"/>
      <c r="AW1395" s="137"/>
      <c r="AX1395" s="137"/>
      <c r="AY1395" s="137"/>
      <c r="AZ1395" s="137"/>
      <c r="BA1395" s="137"/>
      <c r="BB1395" s="137"/>
      <c r="BC1395" s="137"/>
      <c r="BD1395" s="137"/>
      <c r="BE1395" s="137"/>
      <c r="BF1395" s="12"/>
    </row>
    <row r="1396" spans="1:58"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37"/>
      <c r="AW1396" s="137"/>
      <c r="AX1396" s="137"/>
      <c r="AY1396" s="137"/>
      <c r="AZ1396" s="137"/>
      <c r="BA1396" s="137"/>
      <c r="BB1396" s="137"/>
      <c r="BC1396" s="137"/>
      <c r="BD1396" s="137"/>
      <c r="BE1396" s="137"/>
      <c r="BF1396" s="12"/>
    </row>
    <row r="1397" spans="1:58"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37"/>
      <c r="AW1397" s="137"/>
      <c r="AX1397" s="137"/>
      <c r="AY1397" s="137"/>
      <c r="AZ1397" s="137"/>
      <c r="BA1397" s="137"/>
      <c r="BB1397" s="137"/>
      <c r="BC1397" s="137"/>
      <c r="BD1397" s="137"/>
      <c r="BE1397" s="137"/>
      <c r="BF1397" s="12"/>
    </row>
    <row r="1398" spans="1:58"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37"/>
      <c r="AW1398" s="137"/>
      <c r="AX1398" s="137"/>
      <c r="AY1398" s="137"/>
      <c r="AZ1398" s="137"/>
      <c r="BA1398" s="137"/>
      <c r="BB1398" s="137"/>
      <c r="BC1398" s="137"/>
      <c r="BD1398" s="137"/>
      <c r="BE1398" s="137"/>
      <c r="BF1398" s="12"/>
    </row>
    <row r="1399" spans="1:58"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37"/>
      <c r="AW1399" s="137"/>
      <c r="AX1399" s="137"/>
      <c r="AY1399" s="137"/>
      <c r="AZ1399" s="137"/>
      <c r="BA1399" s="137"/>
      <c r="BB1399" s="137"/>
      <c r="BC1399" s="137"/>
      <c r="BD1399" s="137"/>
      <c r="BE1399" s="137"/>
      <c r="BF1399" s="12"/>
    </row>
    <row r="1400" spans="1:58"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37"/>
      <c r="AW1400" s="137"/>
      <c r="AX1400" s="137"/>
      <c r="AY1400" s="137"/>
      <c r="AZ1400" s="137"/>
      <c r="BA1400" s="137"/>
      <c r="BB1400" s="137"/>
      <c r="BC1400" s="137"/>
      <c r="BD1400" s="137"/>
      <c r="BE1400" s="137"/>
      <c r="BF1400" s="12"/>
    </row>
    <row r="1401" spans="1:58"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37"/>
      <c r="AW1401" s="137"/>
      <c r="AX1401" s="137"/>
      <c r="AY1401" s="137"/>
      <c r="AZ1401" s="137"/>
      <c r="BA1401" s="137"/>
      <c r="BB1401" s="137"/>
      <c r="BC1401" s="137"/>
      <c r="BD1401" s="137"/>
      <c r="BE1401" s="137"/>
      <c r="BF1401" s="12"/>
    </row>
    <row r="1402" spans="1:58"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37"/>
      <c r="AW1402" s="137"/>
      <c r="AX1402" s="137"/>
      <c r="AY1402" s="137"/>
      <c r="AZ1402" s="137"/>
      <c r="BA1402" s="137"/>
      <c r="BB1402" s="137"/>
      <c r="BC1402" s="137"/>
      <c r="BD1402" s="137"/>
      <c r="BE1402" s="137"/>
      <c r="BF1402" s="12"/>
    </row>
    <row r="1403" spans="1:58"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37"/>
      <c r="AW1403" s="137"/>
      <c r="AX1403" s="137"/>
      <c r="AY1403" s="137"/>
      <c r="AZ1403" s="137"/>
      <c r="BA1403" s="137"/>
      <c r="BB1403" s="137"/>
      <c r="BC1403" s="137"/>
      <c r="BD1403" s="137"/>
      <c r="BE1403" s="137"/>
      <c r="BF1403" s="12"/>
    </row>
    <row r="1404" spans="1:58"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37"/>
      <c r="AW1404" s="137"/>
      <c r="AX1404" s="137"/>
      <c r="AY1404" s="137"/>
      <c r="AZ1404" s="137"/>
      <c r="BA1404" s="137"/>
      <c r="BB1404" s="137"/>
      <c r="BC1404" s="137"/>
      <c r="BD1404" s="137"/>
      <c r="BE1404" s="137"/>
      <c r="BF1404" s="12"/>
    </row>
    <row r="1405" spans="1:58"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37"/>
      <c r="AW1405" s="137"/>
      <c r="AX1405" s="137"/>
      <c r="AY1405" s="137"/>
      <c r="AZ1405" s="137"/>
      <c r="BA1405" s="137"/>
      <c r="BB1405" s="137"/>
      <c r="BC1405" s="137"/>
      <c r="BD1405" s="137"/>
      <c r="BE1405" s="137"/>
      <c r="BF1405" s="12"/>
    </row>
    <row r="1406" spans="1:58"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37"/>
      <c r="AW1406" s="137"/>
      <c r="AX1406" s="137"/>
      <c r="AY1406" s="137"/>
      <c r="AZ1406" s="137"/>
      <c r="BA1406" s="137"/>
      <c r="BB1406" s="137"/>
      <c r="BC1406" s="137"/>
      <c r="BD1406" s="137"/>
      <c r="BE1406" s="137"/>
      <c r="BF1406" s="12"/>
    </row>
    <row r="1407" spans="1:58"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37"/>
      <c r="AX1407" s="137"/>
      <c r="AY1407" s="137"/>
      <c r="AZ1407" s="137"/>
      <c r="BA1407" s="137"/>
      <c r="BB1407" s="137"/>
      <c r="BC1407" s="137"/>
      <c r="BD1407" s="137"/>
      <c r="BE1407" s="137"/>
      <c r="BF1407" s="12"/>
    </row>
    <row r="1408" spans="1:58"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37"/>
      <c r="AW1408" s="137"/>
      <c r="AX1408" s="137"/>
      <c r="AY1408" s="137"/>
      <c r="AZ1408" s="137"/>
      <c r="BA1408" s="137"/>
      <c r="BB1408" s="137"/>
      <c r="BC1408" s="137"/>
      <c r="BD1408" s="137"/>
      <c r="BE1408" s="137"/>
      <c r="BF1408" s="12"/>
    </row>
    <row r="1409" spans="1:58"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37"/>
      <c r="AW1409" s="137"/>
      <c r="AX1409" s="137"/>
      <c r="AY1409" s="137"/>
      <c r="AZ1409" s="137"/>
      <c r="BA1409" s="137"/>
      <c r="BB1409" s="137"/>
      <c r="BC1409" s="137"/>
      <c r="BD1409" s="137"/>
      <c r="BE1409" s="137"/>
      <c r="BF1409" s="12"/>
    </row>
    <row r="1410" spans="1:58"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37"/>
      <c r="AW1410" s="137"/>
      <c r="AX1410" s="137"/>
      <c r="AY1410" s="137"/>
      <c r="AZ1410" s="137"/>
      <c r="BA1410" s="137"/>
      <c r="BB1410" s="137"/>
      <c r="BC1410" s="137"/>
      <c r="BD1410" s="137"/>
      <c r="BE1410" s="137"/>
      <c r="BF1410" s="12"/>
    </row>
    <row r="1411" spans="1:58"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37"/>
      <c r="AW1411" s="137"/>
      <c r="AX1411" s="137"/>
      <c r="AY1411" s="137"/>
      <c r="AZ1411" s="137"/>
      <c r="BA1411" s="137"/>
      <c r="BB1411" s="137"/>
      <c r="BC1411" s="137"/>
      <c r="BD1411" s="137"/>
      <c r="BE1411" s="137"/>
      <c r="BF1411" s="12"/>
    </row>
    <row r="1412" spans="1:58"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37"/>
      <c r="AW1412" s="137"/>
      <c r="AX1412" s="137"/>
      <c r="AY1412" s="137"/>
      <c r="AZ1412" s="137"/>
      <c r="BA1412" s="137"/>
      <c r="BB1412" s="137"/>
      <c r="BC1412" s="137"/>
      <c r="BD1412" s="137"/>
      <c r="BE1412" s="137"/>
      <c r="BF1412" s="12"/>
    </row>
    <row r="1413" spans="1:58"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37"/>
      <c r="AW1413" s="137"/>
      <c r="AX1413" s="137"/>
      <c r="AY1413" s="137"/>
      <c r="AZ1413" s="137"/>
      <c r="BA1413" s="137"/>
      <c r="BB1413" s="137"/>
      <c r="BC1413" s="137"/>
      <c r="BD1413" s="137"/>
      <c r="BE1413" s="137"/>
      <c r="BF1413" s="12"/>
    </row>
    <row r="1414" spans="1:58"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37"/>
      <c r="AW1414" s="137"/>
      <c r="AX1414" s="137"/>
      <c r="AY1414" s="137"/>
      <c r="AZ1414" s="137"/>
      <c r="BA1414" s="137"/>
      <c r="BB1414" s="137"/>
      <c r="BC1414" s="137"/>
      <c r="BD1414" s="137"/>
      <c r="BE1414" s="137"/>
      <c r="BF1414" s="12"/>
    </row>
    <row r="1415" spans="1:58"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37"/>
      <c r="AW1415" s="137"/>
      <c r="AX1415" s="137"/>
      <c r="AY1415" s="137"/>
      <c r="AZ1415" s="137"/>
      <c r="BA1415" s="137"/>
      <c r="BB1415" s="137"/>
      <c r="BC1415" s="137"/>
      <c r="BD1415" s="137"/>
      <c r="BE1415" s="137"/>
      <c r="BF1415" s="12"/>
    </row>
    <row r="1416" spans="1:58"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37"/>
      <c r="AW1416" s="137"/>
      <c r="AX1416" s="137"/>
      <c r="AY1416" s="137"/>
      <c r="AZ1416" s="137"/>
      <c r="BA1416" s="137"/>
      <c r="BB1416" s="137"/>
      <c r="BC1416" s="137"/>
      <c r="BD1416" s="137"/>
      <c r="BE1416" s="137"/>
      <c r="BF1416" s="12"/>
    </row>
    <row r="1417" spans="1:58"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37"/>
      <c r="AW1417" s="137"/>
      <c r="AX1417" s="137"/>
      <c r="AY1417" s="137"/>
      <c r="AZ1417" s="137"/>
      <c r="BA1417" s="137"/>
      <c r="BB1417" s="137"/>
      <c r="BC1417" s="137"/>
      <c r="BD1417" s="137"/>
      <c r="BE1417" s="137"/>
      <c r="BF1417" s="12"/>
    </row>
    <row r="1418" spans="1:58"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37"/>
      <c r="AW1418" s="137"/>
      <c r="AX1418" s="137"/>
      <c r="AY1418" s="137"/>
      <c r="AZ1418" s="137"/>
      <c r="BA1418" s="137"/>
      <c r="BB1418" s="137"/>
      <c r="BC1418" s="137"/>
      <c r="BD1418" s="137"/>
      <c r="BE1418" s="137"/>
      <c r="BF1418" s="12"/>
    </row>
    <row r="1419" spans="1:58"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37"/>
      <c r="AW1419" s="137"/>
      <c r="AX1419" s="137"/>
      <c r="AY1419" s="137"/>
      <c r="AZ1419" s="137"/>
      <c r="BA1419" s="137"/>
      <c r="BB1419" s="137"/>
      <c r="BC1419" s="137"/>
      <c r="BD1419" s="137"/>
      <c r="BE1419" s="137"/>
      <c r="BF1419" s="12"/>
    </row>
    <row r="1420" spans="1:58"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37"/>
      <c r="AW1420" s="137"/>
      <c r="AX1420" s="137"/>
      <c r="AY1420" s="137"/>
      <c r="AZ1420" s="137"/>
      <c r="BA1420" s="137"/>
      <c r="BB1420" s="137"/>
      <c r="BC1420" s="137"/>
      <c r="BD1420" s="137"/>
      <c r="BE1420" s="137"/>
      <c r="BF1420" s="12"/>
    </row>
    <row r="1421" spans="1:58"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37"/>
      <c r="AW1421" s="137"/>
      <c r="AX1421" s="137"/>
      <c r="AY1421" s="137"/>
      <c r="AZ1421" s="137"/>
      <c r="BA1421" s="137"/>
      <c r="BB1421" s="137"/>
      <c r="BC1421" s="137"/>
      <c r="BD1421" s="137"/>
      <c r="BE1421" s="137"/>
      <c r="BF1421" s="12"/>
    </row>
    <row r="1422" spans="1:58"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37"/>
      <c r="AW1422" s="137"/>
      <c r="AX1422" s="137"/>
      <c r="AY1422" s="137"/>
      <c r="AZ1422" s="137"/>
      <c r="BA1422" s="137"/>
      <c r="BB1422" s="137"/>
      <c r="BC1422" s="137"/>
      <c r="BD1422" s="137"/>
      <c r="BE1422" s="137"/>
      <c r="BF1422" s="12"/>
    </row>
    <row r="1423" spans="1:58"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37"/>
      <c r="AW1423" s="137"/>
      <c r="AX1423" s="137"/>
      <c r="AY1423" s="137"/>
      <c r="AZ1423" s="137"/>
      <c r="BA1423" s="137"/>
      <c r="BB1423" s="137"/>
      <c r="BC1423" s="137"/>
      <c r="BD1423" s="137"/>
      <c r="BE1423" s="137"/>
      <c r="BF1423" s="12"/>
    </row>
    <row r="1424" spans="1:58"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37"/>
      <c r="AW1424" s="137"/>
      <c r="AX1424" s="137"/>
      <c r="AY1424" s="137"/>
      <c r="AZ1424" s="137"/>
      <c r="BA1424" s="137"/>
      <c r="BB1424" s="137"/>
      <c r="BC1424" s="137"/>
      <c r="BD1424" s="137"/>
      <c r="BE1424" s="137"/>
      <c r="BF1424" s="12"/>
    </row>
    <row r="1425" spans="1:58"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37"/>
      <c r="AW1425" s="137"/>
      <c r="AX1425" s="137"/>
      <c r="AY1425" s="137"/>
      <c r="AZ1425" s="137"/>
      <c r="BA1425" s="137"/>
      <c r="BB1425" s="137"/>
      <c r="BC1425" s="137"/>
      <c r="BD1425" s="137"/>
      <c r="BE1425" s="137"/>
      <c r="BF1425" s="12"/>
    </row>
    <row r="1426" spans="1:58"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37"/>
      <c r="AW1426" s="137"/>
      <c r="AX1426" s="137"/>
      <c r="AY1426" s="137"/>
      <c r="AZ1426" s="137"/>
      <c r="BA1426" s="137"/>
      <c r="BB1426" s="137"/>
      <c r="BC1426" s="137"/>
      <c r="BD1426" s="137"/>
      <c r="BE1426" s="137"/>
      <c r="BF1426" s="12"/>
    </row>
    <row r="1427" spans="1:58"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37"/>
      <c r="AW1427" s="137"/>
      <c r="AX1427" s="137"/>
      <c r="AY1427" s="137"/>
      <c r="AZ1427" s="137"/>
      <c r="BA1427" s="137"/>
      <c r="BB1427" s="137"/>
      <c r="BC1427" s="137"/>
      <c r="BD1427" s="137"/>
      <c r="BE1427" s="137"/>
      <c r="BF1427" s="12"/>
    </row>
    <row r="1428" spans="1:58"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37"/>
      <c r="AW1428" s="137"/>
      <c r="AX1428" s="137"/>
      <c r="AY1428" s="137"/>
      <c r="AZ1428" s="137"/>
      <c r="BA1428" s="137"/>
      <c r="BB1428" s="137"/>
      <c r="BC1428" s="137"/>
      <c r="BD1428" s="137"/>
      <c r="BE1428" s="137"/>
      <c r="BF1428" s="12"/>
    </row>
    <row r="1429" spans="1:58"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37"/>
      <c r="AW1429" s="137"/>
      <c r="AX1429" s="137"/>
      <c r="AY1429" s="137"/>
      <c r="AZ1429" s="137"/>
      <c r="BA1429" s="137"/>
      <c r="BB1429" s="137"/>
      <c r="BC1429" s="137"/>
      <c r="BD1429" s="137"/>
      <c r="BE1429" s="137"/>
      <c r="BF1429" s="12"/>
    </row>
    <row r="1430" spans="1:58"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37"/>
      <c r="AW1430" s="137"/>
      <c r="AX1430" s="137"/>
      <c r="AY1430" s="137"/>
      <c r="AZ1430" s="137"/>
      <c r="BA1430" s="137"/>
      <c r="BB1430" s="137"/>
      <c r="BC1430" s="137"/>
      <c r="BD1430" s="137"/>
      <c r="BE1430" s="137"/>
      <c r="BF1430" s="12"/>
    </row>
    <row r="1431" spans="1:58"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37"/>
      <c r="AW1431" s="137"/>
      <c r="AX1431" s="137"/>
      <c r="AY1431" s="137"/>
      <c r="AZ1431" s="137"/>
      <c r="BA1431" s="137"/>
      <c r="BB1431" s="137"/>
      <c r="BC1431" s="137"/>
      <c r="BD1431" s="137"/>
      <c r="BE1431" s="137"/>
      <c r="BF1431" s="12"/>
    </row>
    <row r="1432" spans="1:58"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37"/>
      <c r="AW1432" s="137"/>
      <c r="AX1432" s="137"/>
      <c r="AY1432" s="137"/>
      <c r="AZ1432" s="137"/>
      <c r="BA1432" s="137"/>
      <c r="BB1432" s="137"/>
      <c r="BC1432" s="137"/>
      <c r="BD1432" s="137"/>
      <c r="BE1432" s="137"/>
      <c r="BF1432" s="12"/>
    </row>
    <row r="1433" spans="1:58"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37"/>
      <c r="AW1433" s="137"/>
      <c r="AX1433" s="137"/>
      <c r="AY1433" s="137"/>
      <c r="AZ1433" s="137"/>
      <c r="BA1433" s="137"/>
      <c r="BB1433" s="137"/>
      <c r="BC1433" s="137"/>
      <c r="BD1433" s="137"/>
      <c r="BE1433" s="137"/>
      <c r="BF1433" s="12"/>
    </row>
    <row r="1434" spans="1:58"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37"/>
      <c r="AW1434" s="137"/>
      <c r="AX1434" s="137"/>
      <c r="AY1434" s="137"/>
      <c r="AZ1434" s="137"/>
      <c r="BA1434" s="137"/>
      <c r="BB1434" s="137"/>
      <c r="BC1434" s="137"/>
      <c r="BD1434" s="137"/>
      <c r="BE1434" s="137"/>
      <c r="BF1434" s="12"/>
    </row>
    <row r="1435" spans="1:58"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37"/>
      <c r="AW1435" s="137"/>
      <c r="AX1435" s="137"/>
      <c r="AY1435" s="137"/>
      <c r="AZ1435" s="137"/>
      <c r="BA1435" s="137"/>
      <c r="BB1435" s="137"/>
      <c r="BC1435" s="137"/>
      <c r="BD1435" s="137"/>
      <c r="BE1435" s="137"/>
      <c r="BF1435" s="12"/>
    </row>
    <row r="1436" spans="1:58"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37"/>
      <c r="AW1436" s="137"/>
      <c r="AX1436" s="137"/>
      <c r="AY1436" s="137"/>
      <c r="AZ1436" s="137"/>
      <c r="BA1436" s="137"/>
      <c r="BB1436" s="137"/>
      <c r="BC1436" s="137"/>
      <c r="BD1436" s="137"/>
      <c r="BE1436" s="137"/>
      <c r="BF1436" s="12"/>
    </row>
    <row r="1437" spans="1:58"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37"/>
      <c r="AW1437" s="137"/>
      <c r="AX1437" s="137"/>
      <c r="AY1437" s="137"/>
      <c r="AZ1437" s="137"/>
      <c r="BA1437" s="137"/>
      <c r="BB1437" s="137"/>
      <c r="BC1437" s="137"/>
      <c r="BD1437" s="137"/>
      <c r="BE1437" s="137"/>
      <c r="BF1437" s="12"/>
    </row>
    <row r="1438" spans="1:58"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37"/>
      <c r="AW1438" s="137"/>
      <c r="AX1438" s="137"/>
      <c r="AY1438" s="137"/>
      <c r="AZ1438" s="137"/>
      <c r="BA1438" s="137"/>
      <c r="BB1438" s="137"/>
      <c r="BC1438" s="137"/>
      <c r="BD1438" s="137"/>
      <c r="BE1438" s="137"/>
      <c r="BF1438" s="12"/>
    </row>
    <row r="1439" spans="1:58"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37"/>
      <c r="AW1439" s="137"/>
      <c r="AX1439" s="137"/>
      <c r="AY1439" s="137"/>
      <c r="AZ1439" s="137"/>
      <c r="BA1439" s="137"/>
      <c r="BB1439" s="137"/>
      <c r="BC1439" s="137"/>
      <c r="BD1439" s="137"/>
      <c r="BE1439" s="137"/>
      <c r="BF1439" s="12"/>
    </row>
    <row r="1440" spans="1:58"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37"/>
      <c r="AW1440" s="137"/>
      <c r="AX1440" s="137"/>
      <c r="AY1440" s="137"/>
      <c r="AZ1440" s="137"/>
      <c r="BA1440" s="137"/>
      <c r="BB1440" s="137"/>
      <c r="BC1440" s="137"/>
      <c r="BD1440" s="137"/>
      <c r="BE1440" s="137"/>
      <c r="BF1440" s="12"/>
    </row>
    <row r="1441" spans="1:58"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37"/>
      <c r="AW1441" s="137"/>
      <c r="AX1441" s="137"/>
      <c r="AY1441" s="137"/>
      <c r="AZ1441" s="137"/>
      <c r="BA1441" s="137"/>
      <c r="BB1441" s="137"/>
      <c r="BC1441" s="137"/>
      <c r="BD1441" s="137"/>
      <c r="BE1441" s="137"/>
      <c r="BF1441" s="12"/>
    </row>
    <row r="1442" spans="1:58"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37"/>
      <c r="AW1442" s="137"/>
      <c r="AX1442" s="137"/>
      <c r="AY1442" s="137"/>
      <c r="AZ1442" s="137"/>
      <c r="BA1442" s="137"/>
      <c r="BB1442" s="137"/>
      <c r="BC1442" s="137"/>
      <c r="BD1442" s="137"/>
      <c r="BE1442" s="137"/>
      <c r="BF1442" s="12"/>
    </row>
    <row r="1443" spans="1:58"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37"/>
      <c r="AW1443" s="137"/>
      <c r="AX1443" s="137"/>
      <c r="AY1443" s="137"/>
      <c r="AZ1443" s="137"/>
      <c r="BA1443" s="137"/>
      <c r="BB1443" s="137"/>
      <c r="BC1443" s="137"/>
      <c r="BD1443" s="137"/>
      <c r="BE1443" s="137"/>
      <c r="BF1443" s="12"/>
    </row>
    <row r="1444" spans="1:58"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37"/>
      <c r="AW1444" s="137"/>
      <c r="AX1444" s="137"/>
      <c r="AY1444" s="137"/>
      <c r="AZ1444" s="137"/>
      <c r="BA1444" s="137"/>
      <c r="BB1444" s="137"/>
      <c r="BC1444" s="137"/>
      <c r="BD1444" s="137"/>
      <c r="BE1444" s="137"/>
      <c r="BF1444" s="12"/>
    </row>
    <row r="1445" spans="1:58"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37"/>
      <c r="AW1445" s="137"/>
      <c r="AX1445" s="137"/>
      <c r="AY1445" s="137"/>
      <c r="AZ1445" s="137"/>
      <c r="BA1445" s="137"/>
      <c r="BB1445" s="137"/>
      <c r="BC1445" s="137"/>
      <c r="BD1445" s="137"/>
      <c r="BE1445" s="137"/>
      <c r="BF1445" s="12"/>
    </row>
    <row r="1446" spans="1:58"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37"/>
      <c r="AW1446" s="137"/>
      <c r="AX1446" s="137"/>
      <c r="AY1446" s="137"/>
      <c r="AZ1446" s="137"/>
      <c r="BA1446" s="137"/>
      <c r="BB1446" s="137"/>
      <c r="BC1446" s="137"/>
      <c r="BD1446" s="137"/>
      <c r="BE1446" s="137"/>
      <c r="BF1446" s="12"/>
    </row>
    <row r="1447" spans="1:58"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37"/>
      <c r="AW1447" s="137"/>
      <c r="AX1447" s="137"/>
      <c r="AY1447" s="137"/>
      <c r="AZ1447" s="137"/>
      <c r="BA1447" s="137"/>
      <c r="BB1447" s="137"/>
      <c r="BC1447" s="137"/>
      <c r="BD1447" s="137"/>
      <c r="BE1447" s="137"/>
      <c r="BF1447" s="12"/>
    </row>
    <row r="1448" spans="1:58"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37"/>
      <c r="AW1448" s="137"/>
      <c r="AX1448" s="137"/>
      <c r="AY1448" s="137"/>
      <c r="AZ1448" s="137"/>
      <c r="BA1448" s="137"/>
      <c r="BB1448" s="137"/>
      <c r="BC1448" s="137"/>
      <c r="BD1448" s="137"/>
      <c r="BE1448" s="137"/>
      <c r="BF1448" s="12"/>
    </row>
    <row r="1449" spans="1:58"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37"/>
      <c r="AW1449" s="137"/>
      <c r="AX1449" s="137"/>
      <c r="AY1449" s="137"/>
      <c r="AZ1449" s="137"/>
      <c r="BA1449" s="137"/>
      <c r="BB1449" s="137"/>
      <c r="BC1449" s="137"/>
      <c r="BD1449" s="137"/>
      <c r="BE1449" s="137"/>
      <c r="BF1449" s="12"/>
    </row>
    <row r="1450" spans="1:58"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37"/>
      <c r="AW1450" s="137"/>
      <c r="AX1450" s="137"/>
      <c r="AY1450" s="137"/>
      <c r="AZ1450" s="137"/>
      <c r="BA1450" s="137"/>
      <c r="BB1450" s="137"/>
      <c r="BC1450" s="137"/>
      <c r="BD1450" s="137"/>
      <c r="BE1450" s="137"/>
      <c r="BF1450" s="12"/>
    </row>
    <row r="1451" spans="1:58"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37"/>
      <c r="AW1451" s="137"/>
      <c r="AX1451" s="137"/>
      <c r="AY1451" s="137"/>
      <c r="AZ1451" s="137"/>
      <c r="BA1451" s="137"/>
      <c r="BB1451" s="137"/>
      <c r="BC1451" s="137"/>
      <c r="BD1451" s="137"/>
      <c r="BE1451" s="137"/>
      <c r="BF1451" s="12"/>
    </row>
    <row r="1452" spans="1:58"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37"/>
      <c r="AW1452" s="137"/>
      <c r="AX1452" s="137"/>
      <c r="AY1452" s="137"/>
      <c r="AZ1452" s="137"/>
      <c r="BA1452" s="137"/>
      <c r="BB1452" s="137"/>
      <c r="BC1452" s="137"/>
      <c r="BD1452" s="137"/>
      <c r="BE1452" s="137"/>
      <c r="BF1452" s="12"/>
    </row>
    <row r="1453" spans="1:58"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37"/>
      <c r="AW1453" s="137"/>
      <c r="AX1453" s="137"/>
      <c r="AY1453" s="137"/>
      <c r="AZ1453" s="137"/>
      <c r="BA1453" s="137"/>
      <c r="BB1453" s="137"/>
      <c r="BC1453" s="137"/>
      <c r="BD1453" s="137"/>
      <c r="BE1453" s="137"/>
      <c r="BF1453" s="12"/>
    </row>
    <row r="1454" spans="1:58"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37"/>
      <c r="AW1454" s="137"/>
      <c r="AX1454" s="137"/>
      <c r="AY1454" s="137"/>
      <c r="AZ1454" s="137"/>
      <c r="BA1454" s="137"/>
      <c r="BB1454" s="137"/>
      <c r="BC1454" s="137"/>
      <c r="BD1454" s="137"/>
      <c r="BE1454" s="137"/>
      <c r="BF1454" s="12"/>
    </row>
    <row r="1455" spans="1:58"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7"/>
      <c r="AW1455" s="137"/>
      <c r="AX1455" s="137"/>
      <c r="AY1455" s="137"/>
      <c r="AZ1455" s="137"/>
      <c r="BA1455" s="137"/>
      <c r="BB1455" s="137"/>
      <c r="BC1455" s="137"/>
      <c r="BD1455" s="137"/>
      <c r="BE1455" s="137"/>
      <c r="BF1455" s="12"/>
    </row>
    <row r="1456" spans="1:58"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37"/>
      <c r="AW1456" s="137"/>
      <c r="AX1456" s="137"/>
      <c r="AY1456" s="137"/>
      <c r="AZ1456" s="137"/>
      <c r="BA1456" s="137"/>
      <c r="BB1456" s="137"/>
      <c r="BC1456" s="137"/>
      <c r="BD1456" s="137"/>
      <c r="BE1456" s="137"/>
      <c r="BF1456" s="12"/>
    </row>
    <row r="1457" spans="1:58"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37"/>
      <c r="AW1457" s="137"/>
      <c r="AX1457" s="137"/>
      <c r="AY1457" s="137"/>
      <c r="AZ1457" s="137"/>
      <c r="BA1457" s="137"/>
      <c r="BB1457" s="137"/>
      <c r="BC1457" s="137"/>
      <c r="BD1457" s="137"/>
      <c r="BE1457" s="137"/>
      <c r="BF1457" s="12"/>
    </row>
    <row r="1458" spans="1:58"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37"/>
      <c r="AW1458" s="137"/>
      <c r="AX1458" s="137"/>
      <c r="AY1458" s="137"/>
      <c r="AZ1458" s="137"/>
      <c r="BA1458" s="137"/>
      <c r="BB1458" s="137"/>
      <c r="BC1458" s="137"/>
      <c r="BD1458" s="137"/>
      <c r="BE1458" s="137"/>
      <c r="BF1458" s="12"/>
    </row>
    <row r="1459" spans="1:58"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37"/>
      <c r="AW1459" s="137"/>
      <c r="AX1459" s="137"/>
      <c r="AY1459" s="137"/>
      <c r="AZ1459" s="137"/>
      <c r="BA1459" s="137"/>
      <c r="BB1459" s="137"/>
      <c r="BC1459" s="137"/>
      <c r="BD1459" s="137"/>
      <c r="BE1459" s="137"/>
      <c r="BF1459" s="12"/>
    </row>
    <row r="1460" spans="1:58"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37"/>
      <c r="AW1460" s="137"/>
      <c r="AX1460" s="137"/>
      <c r="AY1460" s="137"/>
      <c r="AZ1460" s="137"/>
      <c r="BA1460" s="137"/>
      <c r="BB1460" s="137"/>
      <c r="BC1460" s="137"/>
      <c r="BD1460" s="137"/>
      <c r="BE1460" s="137"/>
      <c r="BF1460" s="12"/>
    </row>
    <row r="1461" spans="1:58"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37"/>
      <c r="AW1461" s="137"/>
      <c r="AX1461" s="137"/>
      <c r="AY1461" s="137"/>
      <c r="AZ1461" s="137"/>
      <c r="BA1461" s="137"/>
      <c r="BB1461" s="137"/>
      <c r="BC1461" s="137"/>
      <c r="BD1461" s="137"/>
      <c r="BE1461" s="137"/>
      <c r="BF1461" s="12"/>
    </row>
    <row r="1462" spans="1:58"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37"/>
      <c r="AW1462" s="137"/>
      <c r="AX1462" s="137"/>
      <c r="AY1462" s="137"/>
      <c r="AZ1462" s="137"/>
      <c r="BA1462" s="137"/>
      <c r="BB1462" s="137"/>
      <c r="BC1462" s="137"/>
      <c r="BD1462" s="137"/>
      <c r="BE1462" s="137"/>
      <c r="BF1462" s="12"/>
    </row>
    <row r="1463" spans="1:58"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37"/>
      <c r="AW1463" s="137"/>
      <c r="AX1463" s="137"/>
      <c r="AY1463" s="137"/>
      <c r="AZ1463" s="137"/>
      <c r="BA1463" s="137"/>
      <c r="BB1463" s="137"/>
      <c r="BC1463" s="137"/>
      <c r="BD1463" s="137"/>
      <c r="BE1463" s="137"/>
      <c r="BF1463" s="12"/>
    </row>
    <row r="1464" spans="1:58"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37"/>
      <c r="AW1464" s="137"/>
      <c r="AX1464" s="137"/>
      <c r="AY1464" s="137"/>
      <c r="AZ1464" s="137"/>
      <c r="BA1464" s="137"/>
      <c r="BB1464" s="137"/>
      <c r="BC1464" s="137"/>
      <c r="BD1464" s="137"/>
      <c r="BE1464" s="137"/>
      <c r="BF1464" s="12"/>
    </row>
    <row r="1465" spans="1:58"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37"/>
      <c r="AW1465" s="137"/>
      <c r="AX1465" s="137"/>
      <c r="AY1465" s="137"/>
      <c r="AZ1465" s="137"/>
      <c r="BA1465" s="137"/>
      <c r="BB1465" s="137"/>
      <c r="BC1465" s="137"/>
      <c r="BD1465" s="137"/>
      <c r="BE1465" s="137"/>
      <c r="BF1465" s="12"/>
    </row>
    <row r="1466" spans="1:58"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37"/>
      <c r="AW1466" s="137"/>
      <c r="AX1466" s="137"/>
      <c r="AY1466" s="137"/>
      <c r="AZ1466" s="137"/>
      <c r="BA1466" s="137"/>
      <c r="BB1466" s="137"/>
      <c r="BC1466" s="137"/>
      <c r="BD1466" s="137"/>
      <c r="BE1466" s="137"/>
      <c r="BF1466" s="12"/>
    </row>
    <row r="1467" spans="1:58"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37"/>
      <c r="AW1467" s="137"/>
      <c r="AX1467" s="137"/>
      <c r="AY1467" s="137"/>
      <c r="AZ1467" s="137"/>
      <c r="BA1467" s="137"/>
      <c r="BB1467" s="137"/>
      <c r="BC1467" s="137"/>
      <c r="BD1467" s="137"/>
      <c r="BE1467" s="137"/>
      <c r="BF1467" s="12"/>
    </row>
    <row r="1468" spans="1:58"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37"/>
      <c r="AW1468" s="137"/>
      <c r="AX1468" s="137"/>
      <c r="AY1468" s="137"/>
      <c r="AZ1468" s="137"/>
      <c r="BA1468" s="137"/>
      <c r="BB1468" s="137"/>
      <c r="BC1468" s="137"/>
      <c r="BD1468" s="137"/>
      <c r="BE1468" s="137"/>
      <c r="BF1468" s="12"/>
    </row>
    <row r="1469" spans="1:58"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37"/>
      <c r="AW1469" s="137"/>
      <c r="AX1469" s="137"/>
      <c r="AY1469" s="137"/>
      <c r="AZ1469" s="137"/>
      <c r="BA1469" s="137"/>
      <c r="BB1469" s="137"/>
      <c r="BC1469" s="137"/>
      <c r="BD1469" s="137"/>
      <c r="BE1469" s="137"/>
      <c r="BF1469" s="12"/>
    </row>
    <row r="1470" spans="1:58"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37"/>
      <c r="AW1470" s="137"/>
      <c r="AX1470" s="137"/>
      <c r="AY1470" s="137"/>
      <c r="AZ1470" s="137"/>
      <c r="BA1470" s="137"/>
      <c r="BB1470" s="137"/>
      <c r="BC1470" s="137"/>
      <c r="BD1470" s="137"/>
      <c r="BE1470" s="137"/>
      <c r="BF1470" s="12"/>
    </row>
    <row r="1471" spans="1:58"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37"/>
      <c r="AX1471" s="137"/>
      <c r="AY1471" s="137"/>
      <c r="AZ1471" s="137"/>
      <c r="BA1471" s="137"/>
      <c r="BB1471" s="137"/>
      <c r="BC1471" s="137"/>
      <c r="BD1471" s="137"/>
      <c r="BE1471" s="137"/>
      <c r="BF1471" s="12"/>
    </row>
    <row r="1472" spans="1:58"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37"/>
      <c r="AW1472" s="137"/>
      <c r="AX1472" s="137"/>
      <c r="AY1472" s="137"/>
      <c r="AZ1472" s="137"/>
      <c r="BA1472" s="137"/>
      <c r="BB1472" s="137"/>
      <c r="BC1472" s="137"/>
      <c r="BD1472" s="137"/>
      <c r="BE1472" s="137"/>
      <c r="BF1472" s="12"/>
    </row>
    <row r="1473" spans="1:58"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37"/>
      <c r="AW1473" s="137"/>
      <c r="AX1473" s="137"/>
      <c r="AY1473" s="137"/>
      <c r="AZ1473" s="137"/>
      <c r="BA1473" s="137"/>
      <c r="BB1473" s="137"/>
      <c r="BC1473" s="137"/>
      <c r="BD1473" s="137"/>
      <c r="BE1473" s="137"/>
      <c r="BF1473" s="12"/>
    </row>
    <row r="1474" spans="1:58"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37"/>
      <c r="AW1474" s="137"/>
      <c r="AX1474" s="137"/>
      <c r="AY1474" s="137"/>
      <c r="AZ1474" s="137"/>
      <c r="BA1474" s="137"/>
      <c r="BB1474" s="137"/>
      <c r="BC1474" s="137"/>
      <c r="BD1474" s="137"/>
      <c r="BE1474" s="137"/>
      <c r="BF1474" s="12"/>
    </row>
    <row r="1475" spans="1:58"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37"/>
      <c r="AW1475" s="137"/>
      <c r="AX1475" s="137"/>
      <c r="AY1475" s="137"/>
      <c r="AZ1475" s="137"/>
      <c r="BA1475" s="137"/>
      <c r="BB1475" s="137"/>
      <c r="BC1475" s="137"/>
      <c r="BD1475" s="137"/>
      <c r="BE1475" s="137"/>
      <c r="BF1475" s="12"/>
    </row>
    <row r="1476" spans="1:58"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37"/>
      <c r="AW1476" s="137"/>
      <c r="AX1476" s="137"/>
      <c r="AY1476" s="137"/>
      <c r="AZ1476" s="137"/>
      <c r="BA1476" s="137"/>
      <c r="BB1476" s="137"/>
      <c r="BC1476" s="137"/>
      <c r="BD1476" s="137"/>
      <c r="BE1476" s="137"/>
      <c r="BF1476" s="12"/>
    </row>
    <row r="1477" spans="1:58"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37"/>
      <c r="AW1477" s="137"/>
      <c r="AX1477" s="137"/>
      <c r="AY1477" s="137"/>
      <c r="AZ1477" s="137"/>
      <c r="BA1477" s="137"/>
      <c r="BB1477" s="137"/>
      <c r="BC1477" s="137"/>
      <c r="BD1477" s="137"/>
      <c r="BE1477" s="137"/>
      <c r="BF1477" s="12"/>
    </row>
    <row r="1478" spans="1:58"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37"/>
      <c r="AW1478" s="137"/>
      <c r="AX1478" s="137"/>
      <c r="AY1478" s="137"/>
      <c r="AZ1478" s="137"/>
      <c r="BA1478" s="137"/>
      <c r="BB1478" s="137"/>
      <c r="BC1478" s="137"/>
      <c r="BD1478" s="137"/>
      <c r="BE1478" s="137"/>
      <c r="BF1478" s="12"/>
    </row>
    <row r="1479" spans="1:58"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37"/>
      <c r="AW1479" s="137"/>
      <c r="AX1479" s="137"/>
      <c r="AY1479" s="137"/>
      <c r="AZ1479" s="137"/>
      <c r="BA1479" s="137"/>
      <c r="BB1479" s="137"/>
      <c r="BC1479" s="137"/>
      <c r="BD1479" s="137"/>
      <c r="BE1479" s="137"/>
      <c r="BF1479" s="12"/>
    </row>
    <row r="1480" spans="1:58"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37"/>
      <c r="AW1480" s="137"/>
      <c r="AX1480" s="137"/>
      <c r="AY1480" s="137"/>
      <c r="AZ1480" s="137"/>
      <c r="BA1480" s="137"/>
      <c r="BB1480" s="137"/>
      <c r="BC1480" s="137"/>
      <c r="BD1480" s="137"/>
      <c r="BE1480" s="137"/>
      <c r="BF1480" s="12"/>
    </row>
    <row r="1481" spans="1:58"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37"/>
      <c r="AW1481" s="137"/>
      <c r="AX1481" s="137"/>
      <c r="AY1481" s="137"/>
      <c r="AZ1481" s="137"/>
      <c r="BA1481" s="137"/>
      <c r="BB1481" s="137"/>
      <c r="BC1481" s="137"/>
      <c r="BD1481" s="137"/>
      <c r="BE1481" s="137"/>
      <c r="BF1481" s="12"/>
    </row>
    <row r="1482" spans="1:58"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37"/>
      <c r="AW1482" s="137"/>
      <c r="AX1482" s="137"/>
      <c r="AY1482" s="137"/>
      <c r="AZ1482" s="137"/>
      <c r="BA1482" s="137"/>
      <c r="BB1482" s="137"/>
      <c r="BC1482" s="137"/>
      <c r="BD1482" s="137"/>
      <c r="BE1482" s="137"/>
      <c r="BF1482" s="12"/>
    </row>
    <row r="1483" spans="1:58"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37"/>
      <c r="AW1483" s="137"/>
      <c r="AX1483" s="137"/>
      <c r="AY1483" s="137"/>
      <c r="AZ1483" s="137"/>
      <c r="BA1483" s="137"/>
      <c r="BB1483" s="137"/>
      <c r="BC1483" s="137"/>
      <c r="BD1483" s="137"/>
      <c r="BE1483" s="137"/>
      <c r="BF1483" s="12"/>
    </row>
    <row r="1484" spans="1:58"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37"/>
      <c r="AW1484" s="137"/>
      <c r="AX1484" s="137"/>
      <c r="AY1484" s="137"/>
      <c r="AZ1484" s="137"/>
      <c r="BA1484" s="137"/>
      <c r="BB1484" s="137"/>
      <c r="BC1484" s="137"/>
      <c r="BD1484" s="137"/>
      <c r="BE1484" s="137"/>
      <c r="BF1484" s="12"/>
    </row>
    <row r="1485" spans="1:58"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37"/>
      <c r="AW1485" s="137"/>
      <c r="AX1485" s="137"/>
      <c r="AY1485" s="137"/>
      <c r="AZ1485" s="137"/>
      <c r="BA1485" s="137"/>
      <c r="BB1485" s="137"/>
      <c r="BC1485" s="137"/>
      <c r="BD1485" s="137"/>
      <c r="BE1485" s="137"/>
      <c r="BF1485" s="12"/>
    </row>
    <row r="1486" spans="1:58"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37"/>
      <c r="AW1486" s="137"/>
      <c r="AX1486" s="137"/>
      <c r="AY1486" s="137"/>
      <c r="AZ1486" s="137"/>
      <c r="BA1486" s="137"/>
      <c r="BB1486" s="137"/>
      <c r="BC1486" s="137"/>
      <c r="BD1486" s="137"/>
      <c r="BE1486" s="137"/>
      <c r="BF1486" s="12"/>
    </row>
    <row r="1487" spans="1:58"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37"/>
      <c r="AW1487" s="137"/>
      <c r="AX1487" s="137"/>
      <c r="AY1487" s="137"/>
      <c r="AZ1487" s="137"/>
      <c r="BA1487" s="137"/>
      <c r="BB1487" s="137"/>
      <c r="BC1487" s="137"/>
      <c r="BD1487" s="137"/>
      <c r="BE1487" s="137"/>
      <c r="BF1487" s="12"/>
    </row>
    <row r="1488" spans="1:58"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37"/>
      <c r="AW1488" s="137"/>
      <c r="AX1488" s="137"/>
      <c r="AY1488" s="137"/>
      <c r="AZ1488" s="137"/>
      <c r="BA1488" s="137"/>
      <c r="BB1488" s="137"/>
      <c r="BC1488" s="137"/>
      <c r="BD1488" s="137"/>
      <c r="BE1488" s="137"/>
      <c r="BF1488" s="12"/>
    </row>
    <row r="1489" spans="1:58"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37"/>
      <c r="AW1489" s="137"/>
      <c r="AX1489" s="137"/>
      <c r="AY1489" s="137"/>
      <c r="AZ1489" s="137"/>
      <c r="BA1489" s="137"/>
      <c r="BB1489" s="137"/>
      <c r="BC1489" s="137"/>
      <c r="BD1489" s="137"/>
      <c r="BE1489" s="137"/>
      <c r="BF1489" s="12"/>
    </row>
    <row r="1490" spans="1:58"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37"/>
      <c r="AW1490" s="137"/>
      <c r="AX1490" s="137"/>
      <c r="AY1490" s="137"/>
      <c r="AZ1490" s="137"/>
      <c r="BA1490" s="137"/>
      <c r="BB1490" s="137"/>
      <c r="BC1490" s="137"/>
      <c r="BD1490" s="137"/>
      <c r="BE1490" s="137"/>
      <c r="BF1490" s="12"/>
    </row>
    <row r="1491" spans="1:58"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37"/>
      <c r="AW1491" s="137"/>
      <c r="AX1491" s="137"/>
      <c r="AY1491" s="137"/>
      <c r="AZ1491" s="137"/>
      <c r="BA1491" s="137"/>
      <c r="BB1491" s="137"/>
      <c r="BC1491" s="137"/>
      <c r="BD1491" s="137"/>
      <c r="BE1491" s="137"/>
      <c r="BF1491" s="12"/>
    </row>
    <row r="1492" spans="1:58"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37"/>
      <c r="AW1492" s="137"/>
      <c r="AX1492" s="137"/>
      <c r="AY1492" s="137"/>
      <c r="AZ1492" s="137"/>
      <c r="BA1492" s="137"/>
      <c r="BB1492" s="137"/>
      <c r="BC1492" s="137"/>
      <c r="BD1492" s="137"/>
      <c r="BE1492" s="137"/>
      <c r="BF1492" s="12"/>
    </row>
    <row r="1493" spans="1:58"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37"/>
      <c r="AW1493" s="137"/>
      <c r="AX1493" s="137"/>
      <c r="AY1493" s="137"/>
      <c r="AZ1493" s="137"/>
      <c r="BA1493" s="137"/>
      <c r="BB1493" s="137"/>
      <c r="BC1493" s="137"/>
      <c r="BD1493" s="137"/>
      <c r="BE1493" s="137"/>
      <c r="BF1493" s="12"/>
    </row>
    <row r="1494" spans="1:58"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37"/>
      <c r="AW1494" s="137"/>
      <c r="AX1494" s="137"/>
      <c r="AY1494" s="137"/>
      <c r="AZ1494" s="137"/>
      <c r="BA1494" s="137"/>
      <c r="BB1494" s="137"/>
      <c r="BC1494" s="137"/>
      <c r="BD1494" s="137"/>
      <c r="BE1494" s="137"/>
      <c r="BF1494" s="12"/>
    </row>
    <row r="1495" spans="1:58"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37"/>
      <c r="AW1495" s="137"/>
      <c r="AX1495" s="137"/>
      <c r="AY1495" s="137"/>
      <c r="AZ1495" s="137"/>
      <c r="BA1495" s="137"/>
      <c r="BB1495" s="137"/>
      <c r="BC1495" s="137"/>
      <c r="BD1495" s="137"/>
      <c r="BE1495" s="137"/>
      <c r="BF1495" s="12"/>
    </row>
    <row r="1496" spans="1:58"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37"/>
      <c r="AW1496" s="137"/>
      <c r="AX1496" s="137"/>
      <c r="AY1496" s="137"/>
      <c r="AZ1496" s="137"/>
      <c r="BA1496" s="137"/>
      <c r="BB1496" s="137"/>
      <c r="BC1496" s="137"/>
      <c r="BD1496" s="137"/>
      <c r="BE1496" s="137"/>
      <c r="BF1496" s="12"/>
    </row>
    <row r="1497" spans="1:58"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37"/>
      <c r="AW1497" s="137"/>
      <c r="AX1497" s="137"/>
      <c r="AY1497" s="137"/>
      <c r="AZ1497" s="137"/>
      <c r="BA1497" s="137"/>
      <c r="BB1497" s="137"/>
      <c r="BC1497" s="137"/>
      <c r="BD1497" s="137"/>
      <c r="BE1497" s="137"/>
      <c r="BF1497" s="12"/>
    </row>
    <row r="1498" spans="1:58"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37"/>
      <c r="AW1498" s="137"/>
      <c r="AX1498" s="137"/>
      <c r="AY1498" s="137"/>
      <c r="AZ1498" s="137"/>
      <c r="BA1498" s="137"/>
      <c r="BB1498" s="137"/>
      <c r="BC1498" s="137"/>
      <c r="BD1498" s="137"/>
      <c r="BE1498" s="137"/>
      <c r="BF1498" s="12"/>
    </row>
    <row r="1499" spans="1:58"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37"/>
      <c r="AW1499" s="137"/>
      <c r="AX1499" s="137"/>
      <c r="AY1499" s="137"/>
      <c r="AZ1499" s="137"/>
      <c r="BA1499" s="137"/>
      <c r="BB1499" s="137"/>
      <c r="BC1499" s="137"/>
      <c r="BD1499" s="137"/>
      <c r="BE1499" s="137"/>
      <c r="BF1499" s="12"/>
    </row>
    <row r="1500" spans="1:58"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37"/>
      <c r="AW1500" s="137"/>
      <c r="AX1500" s="137"/>
      <c r="AY1500" s="137"/>
      <c r="AZ1500" s="137"/>
      <c r="BA1500" s="137"/>
      <c r="BB1500" s="137"/>
      <c r="BC1500" s="137"/>
      <c r="BD1500" s="137"/>
      <c r="BE1500" s="137"/>
      <c r="BF1500" s="12"/>
    </row>
    <row r="1501" spans="1:58"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37"/>
      <c r="AW1501" s="137"/>
      <c r="AX1501" s="137"/>
      <c r="AY1501" s="137"/>
      <c r="AZ1501" s="137"/>
      <c r="BA1501" s="137"/>
      <c r="BB1501" s="137"/>
      <c r="BC1501" s="137"/>
      <c r="BD1501" s="137"/>
      <c r="BE1501" s="137"/>
      <c r="BF1501" s="12"/>
    </row>
    <row r="1502" spans="1:58"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37"/>
      <c r="AW1502" s="137"/>
      <c r="AX1502" s="137"/>
      <c r="AY1502" s="137"/>
      <c r="AZ1502" s="137"/>
      <c r="BA1502" s="137"/>
      <c r="BB1502" s="137"/>
      <c r="BC1502" s="137"/>
      <c r="BD1502" s="137"/>
      <c r="BE1502" s="137"/>
      <c r="BF1502" s="12"/>
    </row>
    <row r="1503" spans="1:58"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37"/>
      <c r="AW1503" s="137"/>
      <c r="AX1503" s="137"/>
      <c r="AY1503" s="137"/>
      <c r="AZ1503" s="137"/>
      <c r="BA1503" s="137"/>
      <c r="BB1503" s="137"/>
      <c r="BC1503" s="137"/>
      <c r="BD1503" s="137"/>
      <c r="BE1503" s="137"/>
      <c r="BF1503" s="12"/>
    </row>
    <row r="1504" spans="1:58"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37"/>
      <c r="AW1504" s="137"/>
      <c r="AX1504" s="137"/>
      <c r="AY1504" s="137"/>
      <c r="AZ1504" s="137"/>
      <c r="BA1504" s="137"/>
      <c r="BB1504" s="137"/>
      <c r="BC1504" s="137"/>
      <c r="BD1504" s="137"/>
      <c r="BE1504" s="137"/>
      <c r="BF1504" s="12"/>
    </row>
    <row r="1505" spans="1:58"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37"/>
      <c r="AW1505" s="137"/>
      <c r="AX1505" s="137"/>
      <c r="AY1505" s="137"/>
      <c r="AZ1505" s="137"/>
      <c r="BA1505" s="137"/>
      <c r="BB1505" s="137"/>
      <c r="BC1505" s="137"/>
      <c r="BD1505" s="137"/>
      <c r="BE1505" s="137"/>
      <c r="BF1505" s="12"/>
    </row>
    <row r="1506" spans="1:58"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37"/>
      <c r="AW1506" s="137"/>
      <c r="AX1506" s="137"/>
      <c r="AY1506" s="137"/>
      <c r="AZ1506" s="137"/>
      <c r="BA1506" s="137"/>
      <c r="BB1506" s="137"/>
      <c r="BC1506" s="137"/>
      <c r="BD1506" s="137"/>
      <c r="BE1506" s="137"/>
      <c r="BF1506" s="12"/>
    </row>
    <row r="1507" spans="1:58"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37"/>
      <c r="AW1507" s="137"/>
      <c r="AX1507" s="137"/>
      <c r="AY1507" s="137"/>
      <c r="AZ1507" s="137"/>
      <c r="BA1507" s="137"/>
      <c r="BB1507" s="137"/>
      <c r="BC1507" s="137"/>
      <c r="BD1507" s="137"/>
      <c r="BE1507" s="137"/>
      <c r="BF1507" s="12"/>
    </row>
    <row r="1508" spans="1:58"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37"/>
      <c r="AW1508" s="137"/>
      <c r="AX1508" s="137"/>
      <c r="AY1508" s="137"/>
      <c r="AZ1508" s="137"/>
      <c r="BA1508" s="137"/>
      <c r="BB1508" s="137"/>
      <c r="BC1508" s="137"/>
      <c r="BD1508" s="137"/>
      <c r="BE1508" s="137"/>
      <c r="BF1508" s="12"/>
    </row>
    <row r="1509" spans="1:58"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37"/>
      <c r="AW1509" s="137"/>
      <c r="AX1509" s="137"/>
      <c r="AY1509" s="137"/>
      <c r="AZ1509" s="137"/>
      <c r="BA1509" s="137"/>
      <c r="BB1509" s="137"/>
      <c r="BC1509" s="137"/>
      <c r="BD1509" s="137"/>
      <c r="BE1509" s="137"/>
      <c r="BF1509" s="12"/>
    </row>
    <row r="1510" spans="1:58"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37"/>
      <c r="AW1510" s="137"/>
      <c r="AX1510" s="137"/>
      <c r="AY1510" s="137"/>
      <c r="AZ1510" s="137"/>
      <c r="BA1510" s="137"/>
      <c r="BB1510" s="137"/>
      <c r="BC1510" s="137"/>
      <c r="BD1510" s="137"/>
      <c r="BE1510" s="137"/>
      <c r="BF1510" s="12"/>
    </row>
    <row r="1511" spans="1:58"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37"/>
      <c r="AW1511" s="137"/>
      <c r="AX1511" s="137"/>
      <c r="AY1511" s="137"/>
      <c r="AZ1511" s="137"/>
      <c r="BA1511" s="137"/>
      <c r="BB1511" s="137"/>
      <c r="BC1511" s="137"/>
      <c r="BD1511" s="137"/>
      <c r="BE1511" s="137"/>
      <c r="BF1511" s="12"/>
    </row>
    <row r="1512" spans="1:58"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37"/>
      <c r="AW1512" s="137"/>
      <c r="AX1512" s="137"/>
      <c r="AY1512" s="137"/>
      <c r="AZ1512" s="137"/>
      <c r="BA1512" s="137"/>
      <c r="BB1512" s="137"/>
      <c r="BC1512" s="137"/>
      <c r="BD1512" s="137"/>
      <c r="BE1512" s="137"/>
      <c r="BF1512" s="12"/>
    </row>
    <row r="1513" spans="1:58"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37"/>
      <c r="AW1513" s="137"/>
      <c r="AX1513" s="137"/>
      <c r="AY1513" s="137"/>
      <c r="AZ1513" s="137"/>
      <c r="BA1513" s="137"/>
      <c r="BB1513" s="137"/>
      <c r="BC1513" s="137"/>
      <c r="BD1513" s="137"/>
      <c r="BE1513" s="137"/>
      <c r="BF1513" s="12"/>
    </row>
    <row r="1514" spans="1:58"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37"/>
      <c r="AW1514" s="137"/>
      <c r="AX1514" s="137"/>
      <c r="AY1514" s="137"/>
      <c r="AZ1514" s="137"/>
      <c r="BA1514" s="137"/>
      <c r="BB1514" s="137"/>
      <c r="BC1514" s="137"/>
      <c r="BD1514" s="137"/>
      <c r="BE1514" s="137"/>
      <c r="BF1514" s="12"/>
    </row>
    <row r="1515" spans="1:58"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37"/>
      <c r="AW1515" s="137"/>
      <c r="AX1515" s="137"/>
      <c r="AY1515" s="137"/>
      <c r="AZ1515" s="137"/>
      <c r="BA1515" s="137"/>
      <c r="BB1515" s="137"/>
      <c r="BC1515" s="137"/>
      <c r="BD1515" s="137"/>
      <c r="BE1515" s="137"/>
      <c r="BF1515" s="12"/>
    </row>
    <row r="1516" spans="1:58"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37"/>
      <c r="AW1516" s="137"/>
      <c r="AX1516" s="137"/>
      <c r="AY1516" s="137"/>
      <c r="AZ1516" s="137"/>
      <c r="BA1516" s="137"/>
      <c r="BB1516" s="137"/>
      <c r="BC1516" s="137"/>
      <c r="BD1516" s="137"/>
      <c r="BE1516" s="137"/>
      <c r="BF1516" s="12"/>
    </row>
    <row r="1517" spans="1:58"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37"/>
      <c r="AW1517" s="137"/>
      <c r="AX1517" s="137"/>
      <c r="AY1517" s="137"/>
      <c r="AZ1517" s="137"/>
      <c r="BA1517" s="137"/>
      <c r="BB1517" s="137"/>
      <c r="BC1517" s="137"/>
      <c r="BD1517" s="137"/>
      <c r="BE1517" s="137"/>
      <c r="BF1517" s="12"/>
    </row>
    <row r="1518" spans="1:58"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37"/>
      <c r="AW1518" s="137"/>
      <c r="AX1518" s="137"/>
      <c r="AY1518" s="137"/>
      <c r="AZ1518" s="137"/>
      <c r="BA1518" s="137"/>
      <c r="BB1518" s="137"/>
      <c r="BC1518" s="137"/>
      <c r="BD1518" s="137"/>
      <c r="BE1518" s="137"/>
      <c r="BF1518" s="12"/>
    </row>
    <row r="1519" spans="1:58"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37"/>
      <c r="AW1519" s="137"/>
      <c r="AX1519" s="137"/>
      <c r="AY1519" s="137"/>
      <c r="AZ1519" s="137"/>
      <c r="BA1519" s="137"/>
      <c r="BB1519" s="137"/>
      <c r="BC1519" s="137"/>
      <c r="BD1519" s="137"/>
      <c r="BE1519" s="137"/>
      <c r="BF1519" s="12"/>
    </row>
    <row r="1520" spans="1:58"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37"/>
      <c r="AW1520" s="137"/>
      <c r="AX1520" s="137"/>
      <c r="AY1520" s="137"/>
      <c r="AZ1520" s="137"/>
      <c r="BA1520" s="137"/>
      <c r="BB1520" s="137"/>
      <c r="BC1520" s="137"/>
      <c r="BD1520" s="137"/>
      <c r="BE1520" s="137"/>
      <c r="BF1520" s="12"/>
    </row>
    <row r="1521" spans="1:58"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37"/>
      <c r="AW1521" s="137"/>
      <c r="AX1521" s="137"/>
      <c r="AY1521" s="137"/>
      <c r="AZ1521" s="137"/>
      <c r="BA1521" s="137"/>
      <c r="BB1521" s="137"/>
      <c r="BC1521" s="137"/>
      <c r="BD1521" s="137"/>
      <c r="BE1521" s="137"/>
      <c r="BF1521" s="12"/>
    </row>
    <row r="1522" spans="1:58"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37"/>
      <c r="AW1522" s="137"/>
      <c r="AX1522" s="137"/>
      <c r="AY1522" s="137"/>
      <c r="AZ1522" s="137"/>
      <c r="BA1522" s="137"/>
      <c r="BB1522" s="137"/>
      <c r="BC1522" s="137"/>
      <c r="BD1522" s="137"/>
      <c r="BE1522" s="137"/>
      <c r="BF1522" s="12"/>
    </row>
    <row r="1523" spans="1:58"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37"/>
      <c r="AW1523" s="137"/>
      <c r="AX1523" s="137"/>
      <c r="AY1523" s="137"/>
      <c r="AZ1523" s="137"/>
      <c r="BA1523" s="137"/>
      <c r="BB1523" s="137"/>
      <c r="BC1523" s="137"/>
      <c r="BD1523" s="137"/>
      <c r="BE1523" s="137"/>
      <c r="BF1523" s="12"/>
    </row>
    <row r="1524" spans="1:58"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37"/>
      <c r="AW1524" s="137"/>
      <c r="AX1524" s="137"/>
      <c r="AY1524" s="137"/>
      <c r="AZ1524" s="137"/>
      <c r="BA1524" s="137"/>
      <c r="BB1524" s="137"/>
      <c r="BC1524" s="137"/>
      <c r="BD1524" s="137"/>
      <c r="BE1524" s="137"/>
      <c r="BF1524" s="12"/>
    </row>
    <row r="1525" spans="1:58"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37"/>
      <c r="AW1525" s="137"/>
      <c r="AX1525" s="137"/>
      <c r="AY1525" s="137"/>
      <c r="AZ1525" s="137"/>
      <c r="BA1525" s="137"/>
      <c r="BB1525" s="137"/>
      <c r="BC1525" s="137"/>
      <c r="BD1525" s="137"/>
      <c r="BE1525" s="137"/>
      <c r="BF1525" s="12"/>
    </row>
    <row r="1526" spans="1:58"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37"/>
      <c r="AW1526" s="137"/>
      <c r="AX1526" s="137"/>
      <c r="AY1526" s="137"/>
      <c r="AZ1526" s="137"/>
      <c r="BA1526" s="137"/>
      <c r="BB1526" s="137"/>
      <c r="BC1526" s="137"/>
      <c r="BD1526" s="137"/>
      <c r="BE1526" s="137"/>
      <c r="BF1526" s="12"/>
    </row>
    <row r="1527" spans="1:58"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37"/>
      <c r="AW1527" s="137"/>
      <c r="AX1527" s="137"/>
      <c r="AY1527" s="137"/>
      <c r="AZ1527" s="137"/>
      <c r="BA1527" s="137"/>
      <c r="BB1527" s="137"/>
      <c r="BC1527" s="137"/>
      <c r="BD1527" s="137"/>
      <c r="BE1527" s="137"/>
      <c r="BF1527" s="12"/>
    </row>
    <row r="1528" spans="1:58"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37"/>
      <c r="AW1528" s="137"/>
      <c r="AX1528" s="137"/>
      <c r="AY1528" s="137"/>
      <c r="AZ1528" s="137"/>
      <c r="BA1528" s="137"/>
      <c r="BB1528" s="137"/>
      <c r="BC1528" s="137"/>
      <c r="BD1528" s="137"/>
      <c r="BE1528" s="137"/>
      <c r="BF1528" s="12"/>
    </row>
    <row r="1529" spans="1:58"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37"/>
      <c r="AW1529" s="137"/>
      <c r="AX1529" s="137"/>
      <c r="AY1529" s="137"/>
      <c r="AZ1529" s="137"/>
      <c r="BA1529" s="137"/>
      <c r="BB1529" s="137"/>
      <c r="BC1529" s="137"/>
      <c r="BD1529" s="137"/>
      <c r="BE1529" s="137"/>
      <c r="BF1529" s="12"/>
    </row>
    <row r="1530" spans="1:58"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37"/>
      <c r="AW1530" s="137"/>
      <c r="AX1530" s="137"/>
      <c r="AY1530" s="137"/>
      <c r="AZ1530" s="137"/>
      <c r="BA1530" s="137"/>
      <c r="BB1530" s="137"/>
      <c r="BC1530" s="137"/>
      <c r="BD1530" s="137"/>
      <c r="BE1530" s="137"/>
      <c r="BF1530" s="12"/>
    </row>
    <row r="1531" spans="1:58"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37"/>
      <c r="AW1531" s="137"/>
      <c r="AX1531" s="137"/>
      <c r="AY1531" s="137"/>
      <c r="AZ1531" s="137"/>
      <c r="BA1531" s="137"/>
      <c r="BB1531" s="137"/>
      <c r="BC1531" s="137"/>
      <c r="BD1531" s="137"/>
      <c r="BE1531" s="137"/>
      <c r="BF1531" s="12"/>
    </row>
    <row r="1532" spans="1:58"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37"/>
      <c r="AW1532" s="137"/>
      <c r="AX1532" s="137"/>
      <c r="AY1532" s="137"/>
      <c r="AZ1532" s="137"/>
      <c r="BA1532" s="137"/>
      <c r="BB1532" s="137"/>
      <c r="BC1532" s="137"/>
      <c r="BD1532" s="137"/>
      <c r="BE1532" s="137"/>
      <c r="BF1532" s="12"/>
    </row>
    <row r="1533" spans="1:58"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37"/>
      <c r="AW1533" s="137"/>
      <c r="AX1533" s="137"/>
      <c r="AY1533" s="137"/>
      <c r="AZ1533" s="137"/>
      <c r="BA1533" s="137"/>
      <c r="BB1533" s="137"/>
      <c r="BC1533" s="137"/>
      <c r="BD1533" s="137"/>
      <c r="BE1533" s="137"/>
      <c r="BF1533" s="12"/>
    </row>
    <row r="1534" spans="1:58"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37"/>
      <c r="AW1534" s="137"/>
      <c r="AX1534" s="137"/>
      <c r="AY1534" s="137"/>
      <c r="AZ1534" s="137"/>
      <c r="BA1534" s="137"/>
      <c r="BB1534" s="137"/>
      <c r="BC1534" s="137"/>
      <c r="BD1534" s="137"/>
      <c r="BE1534" s="137"/>
      <c r="BF1534" s="12"/>
    </row>
    <row r="1535" spans="1:58"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37"/>
      <c r="AW1535" s="137"/>
      <c r="AX1535" s="137"/>
      <c r="AY1535" s="137"/>
      <c r="AZ1535" s="137"/>
      <c r="BA1535" s="137"/>
      <c r="BB1535" s="137"/>
      <c r="BC1535" s="137"/>
      <c r="BD1535" s="137"/>
      <c r="BE1535" s="137"/>
      <c r="BF1535" s="12"/>
    </row>
    <row r="1536" spans="1:58"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37"/>
      <c r="AW1536" s="137"/>
      <c r="AX1536" s="137"/>
      <c r="AY1536" s="137"/>
      <c r="AZ1536" s="137"/>
      <c r="BA1536" s="137"/>
      <c r="BB1536" s="137"/>
      <c r="BC1536" s="137"/>
      <c r="BD1536" s="137"/>
      <c r="BE1536" s="137"/>
      <c r="BF1536" s="12"/>
    </row>
    <row r="1537" spans="1:58"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37"/>
      <c r="AW1537" s="137"/>
      <c r="AX1537" s="137"/>
      <c r="AY1537" s="137"/>
      <c r="AZ1537" s="137"/>
      <c r="BA1537" s="137"/>
      <c r="BB1537" s="137"/>
      <c r="BC1537" s="137"/>
      <c r="BD1537" s="137"/>
      <c r="BE1537" s="137"/>
      <c r="BF1537" s="12"/>
    </row>
    <row r="1538" spans="1:58"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37"/>
      <c r="AW1538" s="137"/>
      <c r="AX1538" s="137"/>
      <c r="AY1538" s="137"/>
      <c r="AZ1538" s="137"/>
      <c r="BA1538" s="137"/>
      <c r="BB1538" s="137"/>
      <c r="BC1538" s="137"/>
      <c r="BD1538" s="137"/>
      <c r="BE1538" s="137"/>
      <c r="BF1538" s="12"/>
    </row>
    <row r="1539" spans="1:58"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37"/>
      <c r="AW1539" s="137"/>
      <c r="AX1539" s="137"/>
      <c r="AY1539" s="137"/>
      <c r="AZ1539" s="137"/>
      <c r="BA1539" s="137"/>
      <c r="BB1539" s="137"/>
      <c r="BC1539" s="137"/>
      <c r="BD1539" s="137"/>
      <c r="BE1539" s="137"/>
      <c r="BF1539" s="12"/>
    </row>
    <row r="1540" spans="1:58"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37"/>
      <c r="AW1540" s="137"/>
      <c r="AX1540" s="137"/>
      <c r="AY1540" s="137"/>
      <c r="AZ1540" s="137"/>
      <c r="BA1540" s="137"/>
      <c r="BB1540" s="137"/>
      <c r="BC1540" s="137"/>
      <c r="BD1540" s="137"/>
      <c r="BE1540" s="137"/>
      <c r="BF1540" s="12"/>
    </row>
    <row r="1541" spans="1:58"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37"/>
      <c r="AW1541" s="137"/>
      <c r="AX1541" s="137"/>
      <c r="AY1541" s="137"/>
      <c r="AZ1541" s="137"/>
      <c r="BA1541" s="137"/>
      <c r="BB1541" s="137"/>
      <c r="BC1541" s="137"/>
      <c r="BD1541" s="137"/>
      <c r="BE1541" s="137"/>
      <c r="BF1541" s="12"/>
    </row>
    <row r="1542" spans="1:58"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37"/>
      <c r="AW1542" s="137"/>
      <c r="AX1542" s="137"/>
      <c r="AY1542" s="137"/>
      <c r="AZ1542" s="137"/>
      <c r="BA1542" s="137"/>
      <c r="BB1542" s="137"/>
      <c r="BC1542" s="137"/>
      <c r="BD1542" s="137"/>
      <c r="BE1542" s="137"/>
      <c r="BF1542" s="12"/>
    </row>
    <row r="1543" spans="1:58"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37"/>
      <c r="AW1543" s="137"/>
      <c r="AX1543" s="137"/>
      <c r="AY1543" s="137"/>
      <c r="AZ1543" s="137"/>
      <c r="BA1543" s="137"/>
      <c r="BB1543" s="137"/>
      <c r="BC1543" s="137"/>
      <c r="BD1543" s="137"/>
      <c r="BE1543" s="137"/>
      <c r="BF1543" s="12"/>
    </row>
    <row r="1544" spans="1:58"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37"/>
      <c r="AW1544" s="137"/>
      <c r="AX1544" s="137"/>
      <c r="AY1544" s="137"/>
      <c r="AZ1544" s="137"/>
      <c r="BA1544" s="137"/>
      <c r="BB1544" s="137"/>
      <c r="BC1544" s="137"/>
      <c r="BD1544" s="137"/>
      <c r="BE1544" s="137"/>
      <c r="BF1544" s="12"/>
    </row>
    <row r="1545" spans="1:58"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37"/>
      <c r="AW1545" s="137"/>
      <c r="AX1545" s="137"/>
      <c r="AY1545" s="137"/>
      <c r="AZ1545" s="137"/>
      <c r="BA1545" s="137"/>
      <c r="BB1545" s="137"/>
      <c r="BC1545" s="137"/>
      <c r="BD1545" s="137"/>
      <c r="BE1545" s="137"/>
      <c r="BF1545" s="12"/>
    </row>
    <row r="1546" spans="1:58"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37"/>
      <c r="AW1546" s="137"/>
      <c r="AX1546" s="137"/>
      <c r="AY1546" s="137"/>
      <c r="AZ1546" s="137"/>
      <c r="BA1546" s="137"/>
      <c r="BB1546" s="137"/>
      <c r="BC1546" s="137"/>
      <c r="BD1546" s="137"/>
      <c r="BE1546" s="137"/>
      <c r="BF1546" s="12"/>
    </row>
    <row r="1547" spans="1:58"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37"/>
      <c r="AW1547" s="137"/>
      <c r="AX1547" s="137"/>
      <c r="AY1547" s="137"/>
      <c r="AZ1547" s="137"/>
      <c r="BA1547" s="137"/>
      <c r="BB1547" s="137"/>
      <c r="BC1547" s="137"/>
      <c r="BD1547" s="137"/>
      <c r="BE1547" s="137"/>
      <c r="BF1547" s="12"/>
    </row>
    <row r="1548" spans="1:58"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37"/>
      <c r="AW1548" s="137"/>
      <c r="AX1548" s="137"/>
      <c r="AY1548" s="137"/>
      <c r="AZ1548" s="137"/>
      <c r="BA1548" s="137"/>
      <c r="BB1548" s="137"/>
      <c r="BC1548" s="137"/>
      <c r="BD1548" s="137"/>
      <c r="BE1548" s="137"/>
      <c r="BF1548" s="12"/>
    </row>
    <row r="1549" spans="1:58"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37"/>
      <c r="AW1549" s="137"/>
      <c r="AX1549" s="137"/>
      <c r="AY1549" s="137"/>
      <c r="AZ1549" s="137"/>
      <c r="BA1549" s="137"/>
      <c r="BB1549" s="137"/>
      <c r="BC1549" s="137"/>
      <c r="BD1549" s="137"/>
      <c r="BE1549" s="137"/>
      <c r="BF1549" s="12"/>
    </row>
    <row r="1550" spans="1:58"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37"/>
      <c r="AW1550" s="137"/>
      <c r="AX1550" s="137"/>
      <c r="AY1550" s="137"/>
      <c r="AZ1550" s="137"/>
      <c r="BA1550" s="137"/>
      <c r="BB1550" s="137"/>
      <c r="BC1550" s="137"/>
      <c r="BD1550" s="137"/>
      <c r="BE1550" s="137"/>
      <c r="BF1550" s="12"/>
    </row>
    <row r="1551" spans="1:58"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37"/>
      <c r="AW1551" s="137"/>
      <c r="AX1551" s="137"/>
      <c r="AY1551" s="137"/>
      <c r="AZ1551" s="137"/>
      <c r="BA1551" s="137"/>
      <c r="BB1551" s="137"/>
      <c r="BC1551" s="137"/>
      <c r="BD1551" s="137"/>
      <c r="BE1551" s="137"/>
      <c r="BF1551" s="12"/>
    </row>
    <row r="1552" spans="1:58"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37"/>
      <c r="AW1552" s="137"/>
      <c r="AX1552" s="137"/>
      <c r="AY1552" s="137"/>
      <c r="AZ1552" s="137"/>
      <c r="BA1552" s="137"/>
      <c r="BB1552" s="137"/>
      <c r="BC1552" s="137"/>
      <c r="BD1552" s="137"/>
      <c r="BE1552" s="137"/>
      <c r="BF1552" s="12"/>
    </row>
    <row r="1553" spans="1:58"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37"/>
      <c r="AW1553" s="137"/>
      <c r="AX1553" s="137"/>
      <c r="AY1553" s="137"/>
      <c r="AZ1553" s="137"/>
      <c r="BA1553" s="137"/>
      <c r="BB1553" s="137"/>
      <c r="BC1553" s="137"/>
      <c r="BD1553" s="137"/>
      <c r="BE1553" s="137"/>
      <c r="BF1553" s="12"/>
    </row>
    <row r="1554" spans="1:58"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37"/>
      <c r="AW1554" s="137"/>
      <c r="AX1554" s="137"/>
      <c r="AY1554" s="137"/>
      <c r="AZ1554" s="137"/>
      <c r="BA1554" s="137"/>
      <c r="BB1554" s="137"/>
      <c r="BC1554" s="137"/>
      <c r="BD1554" s="137"/>
      <c r="BE1554" s="137"/>
      <c r="BF1554" s="12"/>
    </row>
    <row r="1555" spans="1:58"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37"/>
      <c r="AW1555" s="137"/>
      <c r="AX1555" s="137"/>
      <c r="AY1555" s="137"/>
      <c r="AZ1555" s="137"/>
      <c r="BA1555" s="137"/>
      <c r="BB1555" s="137"/>
      <c r="BC1555" s="137"/>
      <c r="BD1555" s="137"/>
      <c r="BE1555" s="137"/>
      <c r="BF1555" s="12"/>
    </row>
    <row r="1556" spans="1:58"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37"/>
      <c r="AW1556" s="137"/>
      <c r="AX1556" s="137"/>
      <c r="AY1556" s="137"/>
      <c r="AZ1556" s="137"/>
      <c r="BA1556" s="137"/>
      <c r="BB1556" s="137"/>
      <c r="BC1556" s="137"/>
      <c r="BD1556" s="137"/>
      <c r="BE1556" s="137"/>
      <c r="BF1556" s="12"/>
    </row>
    <row r="1557" spans="1:58"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37"/>
      <c r="AW1557" s="137"/>
      <c r="AX1557" s="137"/>
      <c r="AY1557" s="137"/>
      <c r="AZ1557" s="137"/>
      <c r="BA1557" s="137"/>
      <c r="BB1557" s="137"/>
      <c r="BC1557" s="137"/>
      <c r="BD1557" s="137"/>
      <c r="BE1557" s="137"/>
      <c r="BF1557" s="12"/>
    </row>
    <row r="1558" spans="1:58"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37"/>
      <c r="AW1558" s="137"/>
      <c r="AX1558" s="137"/>
      <c r="AY1558" s="137"/>
      <c r="AZ1558" s="137"/>
      <c r="BA1558" s="137"/>
      <c r="BB1558" s="137"/>
      <c r="BC1558" s="137"/>
      <c r="BD1558" s="137"/>
      <c r="BE1558" s="137"/>
      <c r="BF1558" s="12"/>
    </row>
    <row r="1559" spans="1:58"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37"/>
      <c r="AW1559" s="137"/>
      <c r="AX1559" s="137"/>
      <c r="AY1559" s="137"/>
      <c r="AZ1559" s="137"/>
      <c r="BA1559" s="137"/>
      <c r="BB1559" s="137"/>
      <c r="BC1559" s="137"/>
      <c r="BD1559" s="137"/>
      <c r="BE1559" s="137"/>
      <c r="BF1559" s="12"/>
    </row>
    <row r="1560" spans="1:58"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37"/>
      <c r="AW1560" s="137"/>
      <c r="AX1560" s="137"/>
      <c r="AY1560" s="137"/>
      <c r="AZ1560" s="137"/>
      <c r="BA1560" s="137"/>
      <c r="BB1560" s="137"/>
      <c r="BC1560" s="137"/>
      <c r="BD1560" s="137"/>
      <c r="BE1560" s="137"/>
      <c r="BF1560" s="12"/>
    </row>
    <row r="1561" spans="1:58"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37"/>
      <c r="AW1561" s="137"/>
      <c r="AX1561" s="137"/>
      <c r="AY1561" s="137"/>
      <c r="AZ1561" s="137"/>
      <c r="BA1561" s="137"/>
      <c r="BB1561" s="137"/>
      <c r="BC1561" s="137"/>
      <c r="BD1561" s="137"/>
      <c r="BE1561" s="137"/>
      <c r="BF1561" s="12"/>
    </row>
    <row r="1562" spans="1:58"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37"/>
      <c r="AW1562" s="137"/>
      <c r="AX1562" s="137"/>
      <c r="AY1562" s="137"/>
      <c r="AZ1562" s="137"/>
      <c r="BA1562" s="137"/>
      <c r="BB1562" s="137"/>
      <c r="BC1562" s="137"/>
      <c r="BD1562" s="137"/>
      <c r="BE1562" s="137"/>
      <c r="BF1562" s="12"/>
    </row>
    <row r="1563" spans="1:58"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37"/>
      <c r="AW1563" s="137"/>
      <c r="AX1563" s="137"/>
      <c r="AY1563" s="137"/>
      <c r="AZ1563" s="137"/>
      <c r="BA1563" s="137"/>
      <c r="BB1563" s="137"/>
      <c r="BC1563" s="137"/>
      <c r="BD1563" s="137"/>
      <c r="BE1563" s="137"/>
      <c r="BF1563" s="12"/>
    </row>
    <row r="1564" spans="1:58"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37"/>
      <c r="AW1564" s="137"/>
      <c r="AX1564" s="137"/>
      <c r="AY1564" s="137"/>
      <c r="AZ1564" s="137"/>
      <c r="BA1564" s="137"/>
      <c r="BB1564" s="137"/>
      <c r="BC1564" s="137"/>
      <c r="BD1564" s="137"/>
      <c r="BE1564" s="137"/>
      <c r="BF1564" s="12"/>
    </row>
    <row r="1565" spans="1:58"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37"/>
      <c r="AW1565" s="137"/>
      <c r="AX1565" s="137"/>
      <c r="AY1565" s="137"/>
      <c r="AZ1565" s="137"/>
      <c r="BA1565" s="137"/>
      <c r="BB1565" s="137"/>
      <c r="BC1565" s="137"/>
      <c r="BD1565" s="137"/>
      <c r="BE1565" s="137"/>
      <c r="BF1565" s="12"/>
    </row>
    <row r="1566" spans="1:58"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37"/>
      <c r="AW1566" s="137"/>
      <c r="AX1566" s="137"/>
      <c r="AY1566" s="137"/>
      <c r="AZ1566" s="137"/>
      <c r="BA1566" s="137"/>
      <c r="BB1566" s="137"/>
      <c r="BC1566" s="137"/>
      <c r="BD1566" s="137"/>
      <c r="BE1566" s="137"/>
      <c r="BF1566" s="12"/>
    </row>
    <row r="1567" spans="1:58"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37"/>
      <c r="AW1567" s="137"/>
      <c r="AX1567" s="137"/>
      <c r="AY1567" s="137"/>
      <c r="AZ1567" s="137"/>
      <c r="BA1567" s="137"/>
      <c r="BB1567" s="137"/>
      <c r="BC1567" s="137"/>
      <c r="BD1567" s="137"/>
      <c r="BE1567" s="137"/>
      <c r="BF1567" s="12"/>
    </row>
    <row r="1568" spans="1:58"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37"/>
      <c r="AW1568" s="137"/>
      <c r="AX1568" s="137"/>
      <c r="AY1568" s="137"/>
      <c r="AZ1568" s="137"/>
      <c r="BA1568" s="137"/>
      <c r="BB1568" s="137"/>
      <c r="BC1568" s="137"/>
      <c r="BD1568" s="137"/>
      <c r="BE1568" s="137"/>
      <c r="BF1568" s="12"/>
    </row>
    <row r="1569" spans="1:58"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37"/>
      <c r="AW1569" s="137"/>
      <c r="AX1569" s="137"/>
      <c r="AY1569" s="137"/>
      <c r="AZ1569" s="137"/>
      <c r="BA1569" s="137"/>
      <c r="BB1569" s="137"/>
      <c r="BC1569" s="137"/>
      <c r="BD1569" s="137"/>
      <c r="BE1569" s="137"/>
      <c r="BF1569" s="12"/>
    </row>
    <row r="1570" spans="1:58"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37"/>
      <c r="AW1570" s="137"/>
      <c r="AX1570" s="137"/>
      <c r="AY1570" s="137"/>
      <c r="AZ1570" s="137"/>
      <c r="BA1570" s="137"/>
      <c r="BB1570" s="137"/>
      <c r="BC1570" s="137"/>
      <c r="BD1570" s="137"/>
      <c r="BE1570" s="137"/>
      <c r="BF1570" s="12"/>
    </row>
    <row r="1571" spans="1:58"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37"/>
      <c r="AW1571" s="137"/>
      <c r="AX1571" s="137"/>
      <c r="AY1571" s="137"/>
      <c r="AZ1571" s="137"/>
      <c r="BA1571" s="137"/>
      <c r="BB1571" s="137"/>
      <c r="BC1571" s="137"/>
      <c r="BD1571" s="137"/>
      <c r="BE1571" s="137"/>
      <c r="BF1571" s="12"/>
    </row>
    <row r="1572" spans="1:58"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37"/>
      <c r="AW1572" s="137"/>
      <c r="AX1572" s="137"/>
      <c r="AY1572" s="137"/>
      <c r="AZ1572" s="137"/>
      <c r="BA1572" s="137"/>
      <c r="BB1572" s="137"/>
      <c r="BC1572" s="137"/>
      <c r="BD1572" s="137"/>
      <c r="BE1572" s="137"/>
      <c r="BF1572" s="12"/>
    </row>
    <row r="1573" spans="1:58"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37"/>
      <c r="AW1573" s="137"/>
      <c r="AX1573" s="137"/>
      <c r="AY1573" s="137"/>
      <c r="AZ1573" s="137"/>
      <c r="BA1573" s="137"/>
      <c r="BB1573" s="137"/>
      <c r="BC1573" s="137"/>
      <c r="BD1573" s="137"/>
      <c r="BE1573" s="137"/>
      <c r="BF1573" s="12"/>
    </row>
    <row r="1574" spans="1:58"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37"/>
      <c r="AW1574" s="137"/>
      <c r="AX1574" s="137"/>
      <c r="AY1574" s="137"/>
      <c r="AZ1574" s="137"/>
      <c r="BA1574" s="137"/>
      <c r="BB1574" s="137"/>
      <c r="BC1574" s="137"/>
      <c r="BD1574" s="137"/>
      <c r="BE1574" s="137"/>
      <c r="BF1574" s="12"/>
    </row>
    <row r="1575" spans="1:58"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37"/>
      <c r="AW1575" s="137"/>
      <c r="AX1575" s="137"/>
      <c r="AY1575" s="137"/>
      <c r="AZ1575" s="137"/>
      <c r="BA1575" s="137"/>
      <c r="BB1575" s="137"/>
      <c r="BC1575" s="137"/>
      <c r="BD1575" s="137"/>
      <c r="BE1575" s="137"/>
      <c r="BF1575" s="12"/>
    </row>
    <row r="1576" spans="1:58"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37"/>
      <c r="AW1576" s="137"/>
      <c r="AX1576" s="137"/>
      <c r="AY1576" s="137"/>
      <c r="AZ1576" s="137"/>
      <c r="BA1576" s="137"/>
      <c r="BB1576" s="137"/>
      <c r="BC1576" s="137"/>
      <c r="BD1576" s="137"/>
      <c r="BE1576" s="137"/>
      <c r="BF1576" s="12"/>
    </row>
    <row r="1577" spans="1:58"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37"/>
      <c r="AW1577" s="137"/>
      <c r="AX1577" s="137"/>
      <c r="AY1577" s="137"/>
      <c r="AZ1577" s="137"/>
      <c r="BA1577" s="137"/>
      <c r="BB1577" s="137"/>
      <c r="BC1577" s="137"/>
      <c r="BD1577" s="137"/>
      <c r="BE1577" s="137"/>
      <c r="BF1577" s="12"/>
    </row>
    <row r="1578" spans="1:58"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37"/>
      <c r="AW1578" s="137"/>
      <c r="AX1578" s="137"/>
      <c r="AY1578" s="137"/>
      <c r="AZ1578" s="137"/>
      <c r="BA1578" s="137"/>
      <c r="BB1578" s="137"/>
      <c r="BC1578" s="137"/>
      <c r="BD1578" s="137"/>
      <c r="BE1578" s="137"/>
      <c r="BF1578" s="12"/>
    </row>
    <row r="1579" spans="1:58"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37"/>
      <c r="AW1579" s="137"/>
      <c r="AX1579" s="137"/>
      <c r="AY1579" s="137"/>
      <c r="AZ1579" s="137"/>
      <c r="BA1579" s="137"/>
      <c r="BB1579" s="137"/>
      <c r="BC1579" s="137"/>
      <c r="BD1579" s="137"/>
      <c r="BE1579" s="137"/>
      <c r="BF1579" s="12"/>
    </row>
    <row r="1580" spans="1:58"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37"/>
      <c r="AW1580" s="137"/>
      <c r="AX1580" s="137"/>
      <c r="AY1580" s="137"/>
      <c r="AZ1580" s="137"/>
      <c r="BA1580" s="137"/>
      <c r="BB1580" s="137"/>
      <c r="BC1580" s="137"/>
      <c r="BD1580" s="137"/>
      <c r="BE1580" s="137"/>
      <c r="BF1580" s="12"/>
    </row>
    <row r="1581" spans="1:58"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37"/>
      <c r="AW1581" s="137"/>
      <c r="AX1581" s="137"/>
      <c r="AY1581" s="137"/>
      <c r="AZ1581" s="137"/>
      <c r="BA1581" s="137"/>
      <c r="BB1581" s="137"/>
      <c r="BC1581" s="137"/>
      <c r="BD1581" s="137"/>
      <c r="BE1581" s="137"/>
      <c r="BF1581" s="12"/>
    </row>
    <row r="1582" spans="1:58"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37"/>
      <c r="AW1582" s="137"/>
      <c r="AX1582" s="137"/>
      <c r="AY1582" s="137"/>
      <c r="AZ1582" s="137"/>
      <c r="BA1582" s="137"/>
      <c r="BB1582" s="137"/>
      <c r="BC1582" s="137"/>
      <c r="BD1582" s="137"/>
      <c r="BE1582" s="137"/>
      <c r="BF1582" s="12"/>
    </row>
    <row r="1583" spans="1:58"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37"/>
      <c r="AW1583" s="137"/>
      <c r="AX1583" s="137"/>
      <c r="AY1583" s="137"/>
      <c r="AZ1583" s="137"/>
      <c r="BA1583" s="137"/>
      <c r="BB1583" s="137"/>
      <c r="BC1583" s="137"/>
      <c r="BD1583" s="137"/>
      <c r="BE1583" s="137"/>
      <c r="BF1583" s="12"/>
    </row>
    <row r="1584" spans="1:58"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37"/>
      <c r="AW1584" s="137"/>
      <c r="AX1584" s="137"/>
      <c r="AY1584" s="137"/>
      <c r="AZ1584" s="137"/>
      <c r="BA1584" s="137"/>
      <c r="BB1584" s="137"/>
      <c r="BC1584" s="137"/>
      <c r="BD1584" s="137"/>
      <c r="BE1584" s="137"/>
      <c r="BF1584" s="12"/>
    </row>
    <row r="1585" spans="1:58"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37"/>
      <c r="AW1585" s="137"/>
      <c r="AX1585" s="137"/>
      <c r="AY1585" s="137"/>
      <c r="AZ1585" s="137"/>
      <c r="BA1585" s="137"/>
      <c r="BB1585" s="137"/>
      <c r="BC1585" s="137"/>
      <c r="BD1585" s="137"/>
      <c r="BE1585" s="137"/>
      <c r="BF1585" s="12"/>
    </row>
    <row r="1586" spans="1:58"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37"/>
      <c r="AW1586" s="137"/>
      <c r="AX1586" s="137"/>
      <c r="AY1586" s="137"/>
      <c r="AZ1586" s="137"/>
      <c r="BA1586" s="137"/>
      <c r="BB1586" s="137"/>
      <c r="BC1586" s="137"/>
      <c r="BD1586" s="137"/>
      <c r="BE1586" s="137"/>
      <c r="BF1586" s="12"/>
    </row>
    <row r="1587" spans="1:58"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37"/>
      <c r="AW1587" s="137"/>
      <c r="AX1587" s="137"/>
      <c r="AY1587" s="137"/>
      <c r="AZ1587" s="137"/>
      <c r="BA1587" s="137"/>
      <c r="BB1587" s="137"/>
      <c r="BC1587" s="137"/>
      <c r="BD1587" s="137"/>
      <c r="BE1587" s="137"/>
      <c r="BF1587" s="12"/>
    </row>
    <row r="1588" spans="1:58"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37"/>
      <c r="AW1588" s="137"/>
      <c r="AX1588" s="137"/>
      <c r="AY1588" s="137"/>
      <c r="AZ1588" s="137"/>
      <c r="BA1588" s="137"/>
      <c r="BB1588" s="137"/>
      <c r="BC1588" s="137"/>
      <c r="BD1588" s="137"/>
      <c r="BE1588" s="137"/>
      <c r="BF1588" s="12"/>
    </row>
    <row r="1589" spans="1:58"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37"/>
      <c r="AW1589" s="137"/>
      <c r="AX1589" s="137"/>
      <c r="AY1589" s="137"/>
      <c r="AZ1589" s="137"/>
      <c r="BA1589" s="137"/>
      <c r="BB1589" s="137"/>
      <c r="BC1589" s="137"/>
      <c r="BD1589" s="137"/>
      <c r="BE1589" s="137"/>
      <c r="BF1589" s="12"/>
    </row>
    <row r="1590" spans="1:58"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37"/>
      <c r="AW1590" s="137"/>
      <c r="AX1590" s="137"/>
      <c r="AY1590" s="137"/>
      <c r="AZ1590" s="137"/>
      <c r="BA1590" s="137"/>
      <c r="BB1590" s="137"/>
      <c r="BC1590" s="137"/>
      <c r="BD1590" s="137"/>
      <c r="BE1590" s="137"/>
      <c r="BF1590" s="12"/>
    </row>
    <row r="1591" spans="1:58"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37"/>
      <c r="AW1591" s="137"/>
      <c r="AX1591" s="137"/>
      <c r="AY1591" s="137"/>
      <c r="AZ1591" s="137"/>
      <c r="BA1591" s="137"/>
      <c r="BB1591" s="137"/>
      <c r="BC1591" s="137"/>
      <c r="BD1591" s="137"/>
      <c r="BE1591" s="137"/>
      <c r="BF1591" s="12"/>
    </row>
    <row r="1592" spans="1:58"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37"/>
      <c r="AW1592" s="137"/>
      <c r="AX1592" s="137"/>
      <c r="AY1592" s="137"/>
      <c r="AZ1592" s="137"/>
      <c r="BA1592" s="137"/>
      <c r="BB1592" s="137"/>
      <c r="BC1592" s="137"/>
      <c r="BD1592" s="137"/>
      <c r="BE1592" s="137"/>
      <c r="BF1592" s="12"/>
    </row>
    <row r="1593" spans="1:58"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37"/>
      <c r="AW1593" s="137"/>
      <c r="AX1593" s="137"/>
      <c r="AY1593" s="137"/>
      <c r="AZ1593" s="137"/>
      <c r="BA1593" s="137"/>
      <c r="BB1593" s="137"/>
      <c r="BC1593" s="137"/>
      <c r="BD1593" s="137"/>
      <c r="BE1593" s="137"/>
      <c r="BF1593" s="12"/>
    </row>
    <row r="1594" spans="1:58"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37"/>
      <c r="AW1594" s="137"/>
      <c r="AX1594" s="137"/>
      <c r="AY1594" s="137"/>
      <c r="AZ1594" s="137"/>
      <c r="BA1594" s="137"/>
      <c r="BB1594" s="137"/>
      <c r="BC1594" s="137"/>
      <c r="BD1594" s="137"/>
      <c r="BE1594" s="137"/>
      <c r="BF1594" s="12"/>
    </row>
    <row r="1595" spans="1:58"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37"/>
      <c r="AW1595" s="137"/>
      <c r="AX1595" s="137"/>
      <c r="AY1595" s="137"/>
      <c r="AZ1595" s="137"/>
      <c r="BA1595" s="137"/>
      <c r="BB1595" s="137"/>
      <c r="BC1595" s="137"/>
      <c r="BD1595" s="137"/>
      <c r="BE1595" s="137"/>
      <c r="BF1595" s="12"/>
    </row>
    <row r="1596" spans="1:58"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37"/>
      <c r="AW1596" s="137"/>
      <c r="AX1596" s="137"/>
      <c r="AY1596" s="137"/>
      <c r="AZ1596" s="137"/>
      <c r="BA1596" s="137"/>
      <c r="BB1596" s="137"/>
      <c r="BC1596" s="137"/>
      <c r="BD1596" s="137"/>
      <c r="BE1596" s="137"/>
      <c r="BF1596" s="12"/>
    </row>
    <row r="1597" spans="1:58"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37"/>
      <c r="AW1597" s="137"/>
      <c r="AX1597" s="137"/>
      <c r="AY1597" s="137"/>
      <c r="AZ1597" s="137"/>
      <c r="BA1597" s="137"/>
      <c r="BB1597" s="137"/>
      <c r="BC1597" s="137"/>
      <c r="BD1597" s="137"/>
      <c r="BE1597" s="137"/>
      <c r="BF1597" s="12"/>
    </row>
    <row r="1598" spans="1:58"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37"/>
      <c r="AW1598" s="137"/>
      <c r="AX1598" s="137"/>
      <c r="AY1598" s="137"/>
      <c r="AZ1598" s="137"/>
      <c r="BA1598" s="137"/>
      <c r="BB1598" s="137"/>
      <c r="BC1598" s="137"/>
      <c r="BD1598" s="137"/>
      <c r="BE1598" s="137"/>
      <c r="BF1598" s="12"/>
    </row>
    <row r="1599" spans="1:58"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37"/>
      <c r="AW1599" s="137"/>
      <c r="AX1599" s="137"/>
      <c r="AY1599" s="137"/>
      <c r="AZ1599" s="137"/>
      <c r="BA1599" s="137"/>
      <c r="BB1599" s="137"/>
      <c r="BC1599" s="137"/>
      <c r="BD1599" s="137"/>
      <c r="BE1599" s="137"/>
      <c r="BF1599" s="12"/>
    </row>
    <row r="1600" spans="1:58"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37"/>
      <c r="AW1600" s="137"/>
      <c r="AX1600" s="137"/>
      <c r="AY1600" s="137"/>
      <c r="AZ1600" s="137"/>
      <c r="BA1600" s="137"/>
      <c r="BB1600" s="137"/>
      <c r="BC1600" s="137"/>
      <c r="BD1600" s="137"/>
      <c r="BE1600" s="137"/>
      <c r="BF1600" s="12"/>
    </row>
    <row r="1601" spans="1:58"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37"/>
      <c r="AW1601" s="137"/>
      <c r="AX1601" s="137"/>
      <c r="AY1601" s="137"/>
      <c r="AZ1601" s="137"/>
      <c r="BA1601" s="137"/>
      <c r="BB1601" s="137"/>
      <c r="BC1601" s="137"/>
      <c r="BD1601" s="137"/>
      <c r="BE1601" s="137"/>
      <c r="BF1601" s="12"/>
    </row>
    <row r="1602" spans="1:58"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37"/>
      <c r="AW1602" s="137"/>
      <c r="AX1602" s="137"/>
      <c r="AY1602" s="137"/>
      <c r="AZ1602" s="137"/>
      <c r="BA1602" s="137"/>
      <c r="BB1602" s="137"/>
      <c r="BC1602" s="137"/>
      <c r="BD1602" s="137"/>
      <c r="BE1602" s="137"/>
      <c r="BF1602" s="12"/>
    </row>
    <row r="1603" spans="1:58"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37"/>
      <c r="AW1603" s="137"/>
      <c r="AX1603" s="137"/>
      <c r="AY1603" s="137"/>
      <c r="AZ1603" s="137"/>
      <c r="BA1603" s="137"/>
      <c r="BB1603" s="137"/>
      <c r="BC1603" s="137"/>
      <c r="BD1603" s="137"/>
      <c r="BE1603" s="137"/>
      <c r="BF1603" s="12"/>
    </row>
    <row r="1604" spans="1:58"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37"/>
      <c r="AW1604" s="137"/>
      <c r="AX1604" s="137"/>
      <c r="AY1604" s="137"/>
      <c r="AZ1604" s="137"/>
      <c r="BA1604" s="137"/>
      <c r="BB1604" s="137"/>
      <c r="BC1604" s="137"/>
      <c r="BD1604" s="137"/>
      <c r="BE1604" s="137"/>
      <c r="BF1604" s="12"/>
    </row>
    <row r="1605" spans="1:58"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37"/>
      <c r="AW1605" s="137"/>
      <c r="AX1605" s="137"/>
      <c r="AY1605" s="137"/>
      <c r="AZ1605" s="137"/>
      <c r="BA1605" s="137"/>
      <c r="BB1605" s="137"/>
      <c r="BC1605" s="137"/>
      <c r="BD1605" s="137"/>
      <c r="BE1605" s="137"/>
      <c r="BF1605" s="12"/>
    </row>
    <row r="1606" spans="1:58"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37"/>
      <c r="AW1606" s="137"/>
      <c r="AX1606" s="137"/>
      <c r="AY1606" s="137"/>
      <c r="AZ1606" s="137"/>
      <c r="BA1606" s="137"/>
      <c r="BB1606" s="137"/>
      <c r="BC1606" s="137"/>
      <c r="BD1606" s="137"/>
      <c r="BE1606" s="137"/>
      <c r="BF1606" s="12"/>
    </row>
    <row r="1607" spans="1:58"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37"/>
      <c r="AW1607" s="137"/>
      <c r="AX1607" s="137"/>
      <c r="AY1607" s="137"/>
      <c r="AZ1607" s="137"/>
      <c r="BA1607" s="137"/>
      <c r="BB1607" s="137"/>
      <c r="BC1607" s="137"/>
      <c r="BD1607" s="137"/>
      <c r="BE1607" s="137"/>
      <c r="BF1607" s="12"/>
    </row>
    <row r="1608" spans="1:58"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37"/>
      <c r="AW1608" s="137"/>
      <c r="AX1608" s="137"/>
      <c r="AY1608" s="137"/>
      <c r="AZ1608" s="137"/>
      <c r="BA1608" s="137"/>
      <c r="BB1608" s="137"/>
      <c r="BC1608" s="137"/>
      <c r="BD1608" s="137"/>
      <c r="BE1608" s="137"/>
      <c r="BF1608" s="12"/>
    </row>
    <row r="1609" spans="1:58"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37"/>
      <c r="AW1609" s="137"/>
      <c r="AX1609" s="137"/>
      <c r="AY1609" s="137"/>
      <c r="AZ1609" s="137"/>
      <c r="BA1609" s="137"/>
      <c r="BB1609" s="137"/>
      <c r="BC1609" s="137"/>
      <c r="BD1609" s="137"/>
      <c r="BE1609" s="137"/>
      <c r="BF1609" s="12"/>
    </row>
    <row r="1610" spans="1:58"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37"/>
      <c r="AW1610" s="137"/>
      <c r="AX1610" s="137"/>
      <c r="AY1610" s="137"/>
      <c r="AZ1610" s="137"/>
      <c r="BA1610" s="137"/>
      <c r="BB1610" s="137"/>
      <c r="BC1610" s="137"/>
      <c r="BD1610" s="137"/>
      <c r="BE1610" s="137"/>
      <c r="BF1610" s="12"/>
    </row>
    <row r="1611" spans="1:58"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37"/>
      <c r="AW1611" s="137"/>
      <c r="AX1611" s="137"/>
      <c r="AY1611" s="137"/>
      <c r="AZ1611" s="137"/>
      <c r="BA1611" s="137"/>
      <c r="BB1611" s="137"/>
      <c r="BC1611" s="137"/>
      <c r="BD1611" s="137"/>
      <c r="BE1611" s="137"/>
      <c r="BF1611" s="12"/>
    </row>
    <row r="1612" spans="1:58"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37"/>
      <c r="AW1612" s="137"/>
      <c r="AX1612" s="137"/>
      <c r="AY1612" s="137"/>
      <c r="AZ1612" s="137"/>
      <c r="BA1612" s="137"/>
      <c r="BB1612" s="137"/>
      <c r="BC1612" s="137"/>
      <c r="BD1612" s="137"/>
      <c r="BE1612" s="137"/>
      <c r="BF1612" s="12"/>
    </row>
    <row r="1613" spans="1:58"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37"/>
      <c r="AW1613" s="137"/>
      <c r="AX1613" s="137"/>
      <c r="AY1613" s="137"/>
      <c r="AZ1613" s="137"/>
      <c r="BA1613" s="137"/>
      <c r="BB1613" s="137"/>
      <c r="BC1613" s="137"/>
      <c r="BD1613" s="137"/>
      <c r="BE1613" s="137"/>
      <c r="BF1613" s="12"/>
    </row>
    <row r="1614" spans="1:58"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37"/>
      <c r="AW1614" s="137"/>
      <c r="AX1614" s="137"/>
      <c r="AY1614" s="137"/>
      <c r="AZ1614" s="137"/>
      <c r="BA1614" s="137"/>
      <c r="BB1614" s="137"/>
      <c r="BC1614" s="137"/>
      <c r="BD1614" s="137"/>
      <c r="BE1614" s="137"/>
      <c r="BF1614" s="12"/>
    </row>
    <row r="1615" spans="1:58"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37"/>
      <c r="AW1615" s="137"/>
      <c r="AX1615" s="137"/>
      <c r="AY1615" s="137"/>
      <c r="AZ1615" s="137"/>
      <c r="BA1615" s="137"/>
      <c r="BB1615" s="137"/>
      <c r="BC1615" s="137"/>
      <c r="BD1615" s="137"/>
      <c r="BE1615" s="137"/>
      <c r="BF1615" s="12"/>
    </row>
    <row r="1616" spans="1:58"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37"/>
      <c r="AW1616" s="137"/>
      <c r="AX1616" s="137"/>
      <c r="AY1616" s="137"/>
      <c r="AZ1616" s="137"/>
      <c r="BA1616" s="137"/>
      <c r="BB1616" s="137"/>
      <c r="BC1616" s="137"/>
      <c r="BD1616" s="137"/>
      <c r="BE1616" s="137"/>
      <c r="BF1616" s="12"/>
    </row>
    <row r="1617" spans="1:58"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37"/>
      <c r="AW1617" s="137"/>
      <c r="AX1617" s="137"/>
      <c r="AY1617" s="137"/>
      <c r="AZ1617" s="137"/>
      <c r="BA1617" s="137"/>
      <c r="BB1617" s="137"/>
      <c r="BC1617" s="137"/>
      <c r="BD1617" s="137"/>
      <c r="BE1617" s="137"/>
      <c r="BF1617" s="12"/>
    </row>
    <row r="1618" spans="1:58"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37"/>
      <c r="AW1618" s="137"/>
      <c r="AX1618" s="137"/>
      <c r="AY1618" s="137"/>
      <c r="AZ1618" s="137"/>
      <c r="BA1618" s="137"/>
      <c r="BB1618" s="137"/>
      <c r="BC1618" s="137"/>
      <c r="BD1618" s="137"/>
      <c r="BE1618" s="137"/>
      <c r="BF1618" s="12"/>
    </row>
    <row r="1619" spans="1:58"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37"/>
      <c r="AW1619" s="137"/>
      <c r="AX1619" s="137"/>
      <c r="AY1619" s="137"/>
      <c r="AZ1619" s="137"/>
      <c r="BA1619" s="137"/>
      <c r="BB1619" s="137"/>
      <c r="BC1619" s="137"/>
      <c r="BD1619" s="137"/>
      <c r="BE1619" s="137"/>
      <c r="BF1619" s="12"/>
    </row>
    <row r="1620" spans="1:58"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37"/>
      <c r="AW1620" s="137"/>
      <c r="AX1620" s="137"/>
      <c r="AY1620" s="137"/>
      <c r="AZ1620" s="137"/>
      <c r="BA1620" s="137"/>
      <c r="BB1620" s="137"/>
      <c r="BC1620" s="137"/>
      <c r="BD1620" s="137"/>
      <c r="BE1620" s="137"/>
      <c r="BF1620" s="12"/>
    </row>
    <row r="1621" spans="1:58"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37"/>
      <c r="AW1621" s="137"/>
      <c r="AX1621" s="137"/>
      <c r="AY1621" s="137"/>
      <c r="AZ1621" s="137"/>
      <c r="BA1621" s="137"/>
      <c r="BB1621" s="137"/>
      <c r="BC1621" s="137"/>
      <c r="BD1621" s="137"/>
      <c r="BE1621" s="137"/>
      <c r="BF1621" s="12"/>
    </row>
    <row r="1622" spans="1:58"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37"/>
      <c r="AW1622" s="137"/>
      <c r="AX1622" s="137"/>
      <c r="AY1622" s="137"/>
      <c r="AZ1622" s="137"/>
      <c r="BA1622" s="137"/>
      <c r="BB1622" s="137"/>
      <c r="BC1622" s="137"/>
      <c r="BD1622" s="137"/>
      <c r="BE1622" s="137"/>
      <c r="BF1622" s="12"/>
    </row>
    <row r="1623" spans="1:58"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37"/>
      <c r="AW1623" s="137"/>
      <c r="AX1623" s="137"/>
      <c r="AY1623" s="137"/>
      <c r="AZ1623" s="137"/>
      <c r="BA1623" s="137"/>
      <c r="BB1623" s="137"/>
      <c r="BC1623" s="137"/>
      <c r="BD1623" s="137"/>
      <c r="BE1623" s="137"/>
      <c r="BF1623" s="12"/>
    </row>
    <row r="1624" spans="1:58"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37"/>
      <c r="AW1624" s="137"/>
      <c r="AX1624" s="137"/>
      <c r="AY1624" s="137"/>
      <c r="AZ1624" s="137"/>
      <c r="BA1624" s="137"/>
      <c r="BB1624" s="137"/>
      <c r="BC1624" s="137"/>
      <c r="BD1624" s="137"/>
      <c r="BE1624" s="137"/>
      <c r="BF1624" s="12"/>
    </row>
    <row r="1625" spans="1:58"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37"/>
      <c r="AW1625" s="137"/>
      <c r="AX1625" s="137"/>
      <c r="AY1625" s="137"/>
      <c r="AZ1625" s="137"/>
      <c r="BA1625" s="137"/>
      <c r="BB1625" s="137"/>
      <c r="BC1625" s="137"/>
      <c r="BD1625" s="137"/>
      <c r="BE1625" s="137"/>
      <c r="BF1625" s="12"/>
    </row>
    <row r="1626" spans="1:58"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37"/>
      <c r="AW1626" s="137"/>
      <c r="AX1626" s="137"/>
      <c r="AY1626" s="137"/>
      <c r="AZ1626" s="137"/>
      <c r="BA1626" s="137"/>
      <c r="BB1626" s="137"/>
      <c r="BC1626" s="137"/>
      <c r="BD1626" s="137"/>
      <c r="BE1626" s="137"/>
      <c r="BF1626" s="12"/>
    </row>
    <row r="1627" spans="1:58"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37"/>
      <c r="AW1627" s="137"/>
      <c r="AX1627" s="137"/>
      <c r="AY1627" s="137"/>
      <c r="AZ1627" s="137"/>
      <c r="BA1627" s="137"/>
      <c r="BB1627" s="137"/>
      <c r="BC1627" s="137"/>
      <c r="BD1627" s="137"/>
      <c r="BE1627" s="137"/>
      <c r="BF1627" s="12"/>
    </row>
    <row r="1628" spans="1:58"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37"/>
      <c r="AW1628" s="137"/>
      <c r="AX1628" s="137"/>
      <c r="AY1628" s="137"/>
      <c r="AZ1628" s="137"/>
      <c r="BA1628" s="137"/>
      <c r="BB1628" s="137"/>
      <c r="BC1628" s="137"/>
      <c r="BD1628" s="137"/>
      <c r="BE1628" s="137"/>
      <c r="BF1628" s="12"/>
    </row>
    <row r="1629" spans="1:58"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37"/>
      <c r="AW1629" s="137"/>
      <c r="AX1629" s="137"/>
      <c r="AY1629" s="137"/>
      <c r="AZ1629" s="137"/>
      <c r="BA1629" s="137"/>
      <c r="BB1629" s="137"/>
      <c r="BC1629" s="137"/>
      <c r="BD1629" s="137"/>
      <c r="BE1629" s="137"/>
      <c r="BF1629" s="12"/>
    </row>
    <row r="1630" spans="1:58"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37"/>
      <c r="AW1630" s="137"/>
      <c r="AX1630" s="137"/>
      <c r="AY1630" s="137"/>
      <c r="AZ1630" s="137"/>
      <c r="BA1630" s="137"/>
      <c r="BB1630" s="137"/>
      <c r="BC1630" s="137"/>
      <c r="BD1630" s="137"/>
      <c r="BE1630" s="137"/>
      <c r="BF1630" s="12"/>
    </row>
    <row r="1631" spans="1:58"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37"/>
      <c r="AW1631" s="137"/>
      <c r="AX1631" s="137"/>
      <c r="AY1631" s="137"/>
      <c r="AZ1631" s="137"/>
      <c r="BA1631" s="137"/>
      <c r="BB1631" s="137"/>
      <c r="BC1631" s="137"/>
      <c r="BD1631" s="137"/>
      <c r="BE1631" s="137"/>
      <c r="BF1631" s="12"/>
    </row>
    <row r="1632" spans="1:58"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37"/>
      <c r="AW1632" s="137"/>
      <c r="AX1632" s="137"/>
      <c r="AY1632" s="137"/>
      <c r="AZ1632" s="137"/>
      <c r="BA1632" s="137"/>
      <c r="BB1632" s="137"/>
      <c r="BC1632" s="137"/>
      <c r="BD1632" s="137"/>
      <c r="BE1632" s="137"/>
      <c r="BF1632" s="12"/>
    </row>
    <row r="1633" spans="1:58"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37"/>
      <c r="AW1633" s="137"/>
      <c r="AX1633" s="137"/>
      <c r="AY1633" s="137"/>
      <c r="AZ1633" s="137"/>
      <c r="BA1633" s="137"/>
      <c r="BB1633" s="137"/>
      <c r="BC1633" s="137"/>
      <c r="BD1633" s="137"/>
      <c r="BE1633" s="137"/>
      <c r="BF1633" s="12"/>
    </row>
    <row r="1634" spans="1:58"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37"/>
      <c r="AW1634" s="137"/>
      <c r="AX1634" s="137"/>
      <c r="AY1634" s="137"/>
      <c r="AZ1634" s="137"/>
      <c r="BA1634" s="137"/>
      <c r="BB1634" s="137"/>
      <c r="BC1634" s="137"/>
      <c r="BD1634" s="137"/>
      <c r="BE1634" s="137"/>
      <c r="BF1634" s="12"/>
    </row>
    <row r="1635" spans="1:58"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37"/>
      <c r="AW1635" s="137"/>
      <c r="AX1635" s="137"/>
      <c r="AY1635" s="137"/>
      <c r="AZ1635" s="137"/>
      <c r="BA1635" s="137"/>
      <c r="BB1635" s="137"/>
      <c r="BC1635" s="137"/>
      <c r="BD1635" s="137"/>
      <c r="BE1635" s="137"/>
      <c r="BF1635" s="12"/>
    </row>
    <row r="1636" spans="1:58"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37"/>
      <c r="AW1636" s="137"/>
      <c r="AX1636" s="137"/>
      <c r="AY1636" s="137"/>
      <c r="AZ1636" s="137"/>
      <c r="BA1636" s="137"/>
      <c r="BB1636" s="137"/>
      <c r="BC1636" s="137"/>
      <c r="BD1636" s="137"/>
      <c r="BE1636" s="137"/>
      <c r="BF1636" s="12"/>
    </row>
    <row r="1637" spans="1:58"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37"/>
      <c r="AW1637" s="137"/>
      <c r="AX1637" s="137"/>
      <c r="AY1637" s="137"/>
      <c r="AZ1637" s="137"/>
      <c r="BA1637" s="137"/>
      <c r="BB1637" s="137"/>
      <c r="BC1637" s="137"/>
      <c r="BD1637" s="137"/>
      <c r="BE1637" s="137"/>
      <c r="BF1637" s="12"/>
    </row>
    <row r="1638" spans="1:58"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37"/>
      <c r="AX1638" s="137"/>
      <c r="AY1638" s="137"/>
      <c r="AZ1638" s="137"/>
      <c r="BA1638" s="137"/>
      <c r="BB1638" s="137"/>
      <c r="BC1638" s="137"/>
      <c r="BD1638" s="137"/>
      <c r="BE1638" s="137"/>
      <c r="BF1638" s="12"/>
    </row>
    <row r="1639" spans="1:58"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37"/>
      <c r="AX1639" s="137"/>
      <c r="AY1639" s="137"/>
      <c r="AZ1639" s="137"/>
      <c r="BA1639" s="137"/>
      <c r="BB1639" s="137"/>
      <c r="BC1639" s="137"/>
      <c r="BD1639" s="137"/>
      <c r="BE1639" s="137"/>
      <c r="BF1639" s="12"/>
    </row>
    <row r="1640" spans="1:58"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37"/>
      <c r="AX1640" s="137"/>
      <c r="AY1640" s="137"/>
      <c r="AZ1640" s="137"/>
      <c r="BA1640" s="137"/>
      <c r="BB1640" s="137"/>
      <c r="BC1640" s="137"/>
      <c r="BD1640" s="137"/>
      <c r="BE1640" s="137"/>
      <c r="BF1640" s="12"/>
    </row>
    <row r="1641" spans="1:58"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37"/>
      <c r="AW1641" s="137"/>
      <c r="AX1641" s="137"/>
      <c r="AY1641" s="137"/>
      <c r="AZ1641" s="137"/>
      <c r="BA1641" s="137"/>
      <c r="BB1641" s="137"/>
      <c r="BC1641" s="137"/>
      <c r="BD1641" s="137"/>
      <c r="BE1641" s="137"/>
      <c r="BF1641" s="12"/>
    </row>
    <row r="1642" spans="1:58"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37"/>
      <c r="AX1642" s="137"/>
      <c r="AY1642" s="137"/>
      <c r="AZ1642" s="137"/>
      <c r="BA1642" s="137"/>
      <c r="BB1642" s="137"/>
      <c r="BC1642" s="137"/>
      <c r="BD1642" s="137"/>
      <c r="BE1642" s="137"/>
      <c r="BF1642" s="12"/>
    </row>
    <row r="1643" spans="1:58"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37"/>
      <c r="AW1643" s="137"/>
      <c r="AX1643" s="137"/>
      <c r="AY1643" s="137"/>
      <c r="AZ1643" s="137"/>
      <c r="BA1643" s="137"/>
      <c r="BB1643" s="137"/>
      <c r="BC1643" s="137"/>
      <c r="BD1643" s="137"/>
      <c r="BE1643" s="137"/>
      <c r="BF1643" s="12"/>
    </row>
    <row r="1644" spans="1:58"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37"/>
      <c r="AX1644" s="137"/>
      <c r="AY1644" s="137"/>
      <c r="AZ1644" s="137"/>
      <c r="BA1644" s="137"/>
      <c r="BB1644" s="137"/>
      <c r="BC1644" s="137"/>
      <c r="BD1644" s="137"/>
      <c r="BE1644" s="137"/>
      <c r="BF1644" s="12"/>
    </row>
    <row r="1645" spans="1:58"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37"/>
      <c r="AW1645" s="137"/>
      <c r="AX1645" s="137"/>
      <c r="AY1645" s="137"/>
      <c r="AZ1645" s="137"/>
      <c r="BA1645" s="137"/>
      <c r="BB1645" s="137"/>
      <c r="BC1645" s="137"/>
      <c r="BD1645" s="137"/>
      <c r="BE1645" s="137"/>
      <c r="BF1645" s="12"/>
    </row>
    <row r="1646" spans="1:58"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37"/>
      <c r="AX1646" s="137"/>
      <c r="AY1646" s="137"/>
      <c r="AZ1646" s="137"/>
      <c r="BA1646" s="137"/>
      <c r="BB1646" s="137"/>
      <c r="BC1646" s="137"/>
      <c r="BD1646" s="137"/>
      <c r="BE1646" s="137"/>
      <c r="BF1646" s="12"/>
    </row>
    <row r="1647" spans="1:58"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37"/>
      <c r="AW1647" s="137"/>
      <c r="AX1647" s="137"/>
      <c r="AY1647" s="137"/>
      <c r="AZ1647" s="137"/>
      <c r="BA1647" s="137"/>
      <c r="BB1647" s="137"/>
      <c r="BC1647" s="137"/>
      <c r="BD1647" s="137"/>
      <c r="BE1647" s="137"/>
      <c r="BF1647" s="12"/>
    </row>
    <row r="1648" spans="1:58"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37"/>
      <c r="AX1648" s="137"/>
      <c r="AY1648" s="137"/>
      <c r="AZ1648" s="137"/>
      <c r="BA1648" s="137"/>
      <c r="BB1648" s="137"/>
      <c r="BC1648" s="137"/>
      <c r="BD1648" s="137"/>
      <c r="BE1648" s="137"/>
      <c r="BF1648" s="12"/>
    </row>
    <row r="1649" spans="1:58"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37"/>
      <c r="AW1649" s="137"/>
      <c r="AX1649" s="137"/>
      <c r="AY1649" s="137"/>
      <c r="AZ1649" s="137"/>
      <c r="BA1649" s="137"/>
      <c r="BB1649" s="137"/>
      <c r="BC1649" s="137"/>
      <c r="BD1649" s="137"/>
      <c r="BE1649" s="137"/>
      <c r="BF1649" s="12"/>
    </row>
    <row r="1650" spans="1:58"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37"/>
      <c r="AX1650" s="137"/>
      <c r="AY1650" s="137"/>
      <c r="AZ1650" s="137"/>
      <c r="BA1650" s="137"/>
      <c r="BB1650" s="137"/>
      <c r="BC1650" s="137"/>
      <c r="BD1650" s="137"/>
      <c r="BE1650" s="137"/>
      <c r="BF1650" s="12"/>
    </row>
    <row r="1651" spans="1:58"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37"/>
      <c r="AW1651" s="137"/>
      <c r="AX1651" s="137"/>
      <c r="AY1651" s="137"/>
      <c r="AZ1651" s="137"/>
      <c r="BA1651" s="137"/>
      <c r="BB1651" s="137"/>
      <c r="BC1651" s="137"/>
      <c r="BD1651" s="137"/>
      <c r="BE1651" s="137"/>
      <c r="BF1651" s="12"/>
    </row>
    <row r="1652" spans="1:58"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37"/>
      <c r="AX1652" s="137"/>
      <c r="AY1652" s="137"/>
      <c r="AZ1652" s="137"/>
      <c r="BA1652" s="137"/>
      <c r="BB1652" s="137"/>
      <c r="BC1652" s="137"/>
      <c r="BD1652" s="137"/>
      <c r="BE1652" s="137"/>
      <c r="BF1652" s="12"/>
    </row>
    <row r="1653" spans="1:58"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37"/>
      <c r="AW1653" s="137"/>
      <c r="AX1653" s="137"/>
      <c r="AY1653" s="137"/>
      <c r="AZ1653" s="137"/>
      <c r="BA1653" s="137"/>
      <c r="BB1653" s="137"/>
      <c r="BC1653" s="137"/>
      <c r="BD1653" s="137"/>
      <c r="BE1653" s="137"/>
      <c r="BF1653" s="12"/>
    </row>
    <row r="1654" spans="1:58"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37"/>
      <c r="AX1654" s="137"/>
      <c r="AY1654" s="137"/>
      <c r="AZ1654" s="137"/>
      <c r="BA1654" s="137"/>
      <c r="BB1654" s="137"/>
      <c r="BC1654" s="137"/>
      <c r="BD1654" s="137"/>
      <c r="BE1654" s="137"/>
      <c r="BF1654" s="12"/>
    </row>
    <row r="1655" spans="1:58"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37"/>
      <c r="AW1655" s="137"/>
      <c r="AX1655" s="137"/>
      <c r="AY1655" s="137"/>
      <c r="AZ1655" s="137"/>
      <c r="BA1655" s="137"/>
      <c r="BB1655" s="137"/>
      <c r="BC1655" s="137"/>
      <c r="BD1655" s="137"/>
      <c r="BE1655" s="137"/>
      <c r="BF1655" s="12"/>
    </row>
    <row r="1656" spans="1:58"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37"/>
      <c r="AX1656" s="137"/>
      <c r="AY1656" s="137"/>
      <c r="AZ1656" s="137"/>
      <c r="BA1656" s="137"/>
      <c r="BB1656" s="137"/>
      <c r="BC1656" s="137"/>
      <c r="BD1656" s="137"/>
      <c r="BE1656" s="137"/>
      <c r="BF1656" s="12"/>
    </row>
    <row r="1657" spans="1:58"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37"/>
      <c r="AW1657" s="137"/>
      <c r="AX1657" s="137"/>
      <c r="AY1657" s="137"/>
      <c r="AZ1657" s="137"/>
      <c r="BA1657" s="137"/>
      <c r="BB1657" s="137"/>
      <c r="BC1657" s="137"/>
      <c r="BD1657" s="137"/>
      <c r="BE1657" s="137"/>
      <c r="BF1657" s="12"/>
    </row>
    <row r="1658" spans="1:58"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37"/>
      <c r="AX1658" s="137"/>
      <c r="AY1658" s="137"/>
      <c r="AZ1658" s="137"/>
      <c r="BA1658" s="137"/>
      <c r="BB1658" s="137"/>
      <c r="BC1658" s="137"/>
      <c r="BD1658" s="137"/>
      <c r="BE1658" s="137"/>
      <c r="BF1658" s="12"/>
    </row>
    <row r="1659" spans="1:58"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37"/>
      <c r="AW1659" s="137"/>
      <c r="AX1659" s="137"/>
      <c r="AY1659" s="137"/>
      <c r="AZ1659" s="137"/>
      <c r="BA1659" s="137"/>
      <c r="BB1659" s="137"/>
      <c r="BC1659" s="137"/>
      <c r="BD1659" s="137"/>
      <c r="BE1659" s="137"/>
      <c r="BF1659" s="12"/>
    </row>
    <row r="1660" spans="1:58"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37"/>
      <c r="AX1660" s="137"/>
      <c r="AY1660" s="137"/>
      <c r="AZ1660" s="137"/>
      <c r="BA1660" s="137"/>
      <c r="BB1660" s="137"/>
      <c r="BC1660" s="137"/>
      <c r="BD1660" s="137"/>
      <c r="BE1660" s="137"/>
      <c r="BF1660" s="12"/>
    </row>
    <row r="1661" spans="1:58"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37"/>
      <c r="AW1661" s="137"/>
      <c r="AX1661" s="137"/>
      <c r="AY1661" s="137"/>
      <c r="AZ1661" s="137"/>
      <c r="BA1661" s="137"/>
      <c r="BB1661" s="137"/>
      <c r="BC1661" s="137"/>
      <c r="BD1661" s="137"/>
      <c r="BE1661" s="137"/>
      <c r="BF1661" s="12"/>
    </row>
    <row r="1662" spans="1:58"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37"/>
      <c r="AX1662" s="137"/>
      <c r="AY1662" s="137"/>
      <c r="AZ1662" s="137"/>
      <c r="BA1662" s="137"/>
      <c r="BB1662" s="137"/>
      <c r="BC1662" s="137"/>
      <c r="BD1662" s="137"/>
      <c r="BE1662" s="137"/>
      <c r="BF1662" s="12"/>
    </row>
    <row r="1663" spans="1:58"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37"/>
      <c r="AW1663" s="137"/>
      <c r="AX1663" s="137"/>
      <c r="AY1663" s="137"/>
      <c r="AZ1663" s="137"/>
      <c r="BA1663" s="137"/>
      <c r="BB1663" s="137"/>
      <c r="BC1663" s="137"/>
      <c r="BD1663" s="137"/>
      <c r="BE1663" s="137"/>
      <c r="BF1663" s="12"/>
    </row>
    <row r="1664" spans="1:58"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37"/>
      <c r="AX1664" s="137"/>
      <c r="AY1664" s="137"/>
      <c r="AZ1664" s="137"/>
      <c r="BA1664" s="137"/>
      <c r="BB1664" s="137"/>
      <c r="BC1664" s="137"/>
      <c r="BD1664" s="137"/>
      <c r="BE1664" s="137"/>
      <c r="BF1664" s="12"/>
    </row>
    <row r="1665" spans="1:58"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37"/>
      <c r="AW1665" s="137"/>
      <c r="AX1665" s="137"/>
      <c r="AY1665" s="137"/>
      <c r="AZ1665" s="137"/>
      <c r="BA1665" s="137"/>
      <c r="BB1665" s="137"/>
      <c r="BC1665" s="137"/>
      <c r="BD1665" s="137"/>
      <c r="BE1665" s="137"/>
      <c r="BF1665" s="12"/>
    </row>
    <row r="1666" spans="1:58"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37"/>
      <c r="AX1666" s="137"/>
      <c r="AY1666" s="137"/>
      <c r="AZ1666" s="137"/>
      <c r="BA1666" s="137"/>
      <c r="BB1666" s="137"/>
      <c r="BC1666" s="137"/>
      <c r="BD1666" s="137"/>
      <c r="BE1666" s="137"/>
      <c r="BF1666" s="12"/>
    </row>
    <row r="1667" spans="1:58"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37"/>
      <c r="AW1667" s="137"/>
      <c r="AX1667" s="137"/>
      <c r="AY1667" s="137"/>
      <c r="AZ1667" s="137"/>
      <c r="BA1667" s="137"/>
      <c r="BB1667" s="137"/>
      <c r="BC1667" s="137"/>
      <c r="BD1667" s="137"/>
      <c r="BE1667" s="137"/>
      <c r="BF1667" s="12"/>
    </row>
    <row r="1668" spans="1:58"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37"/>
      <c r="AX1668" s="137"/>
      <c r="AY1668" s="137"/>
      <c r="AZ1668" s="137"/>
      <c r="BA1668" s="137"/>
      <c r="BB1668" s="137"/>
      <c r="BC1668" s="137"/>
      <c r="BD1668" s="137"/>
      <c r="BE1668" s="137"/>
      <c r="BF1668" s="12"/>
    </row>
    <row r="1669" spans="1:58"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37"/>
      <c r="AW1669" s="137"/>
      <c r="AX1669" s="137"/>
      <c r="AY1669" s="137"/>
      <c r="AZ1669" s="137"/>
      <c r="BA1669" s="137"/>
      <c r="BB1669" s="137"/>
      <c r="BC1669" s="137"/>
      <c r="BD1669" s="137"/>
      <c r="BE1669" s="137"/>
      <c r="BF1669" s="12"/>
    </row>
    <row r="1670" spans="1:58"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37"/>
      <c r="AX1670" s="137"/>
      <c r="AY1670" s="137"/>
      <c r="AZ1670" s="137"/>
      <c r="BA1670" s="137"/>
      <c r="BB1670" s="137"/>
      <c r="BC1670" s="137"/>
      <c r="BD1670" s="137"/>
      <c r="BE1670" s="137"/>
      <c r="BF1670" s="12"/>
    </row>
    <row r="1671" spans="1:58"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37"/>
      <c r="AW1671" s="137"/>
      <c r="AX1671" s="137"/>
      <c r="AY1671" s="137"/>
      <c r="AZ1671" s="137"/>
      <c r="BA1671" s="137"/>
      <c r="BB1671" s="137"/>
      <c r="BC1671" s="137"/>
      <c r="BD1671" s="137"/>
      <c r="BE1671" s="137"/>
      <c r="BF1671" s="12"/>
    </row>
    <row r="1672" spans="1:58"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37"/>
      <c r="AX1672" s="137"/>
      <c r="AY1672" s="137"/>
      <c r="AZ1672" s="137"/>
      <c r="BA1672" s="137"/>
      <c r="BB1672" s="137"/>
      <c r="BC1672" s="137"/>
      <c r="BD1672" s="137"/>
      <c r="BE1672" s="137"/>
      <c r="BF1672" s="12"/>
    </row>
    <row r="1673" spans="1:58"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37"/>
      <c r="AX1673" s="137"/>
      <c r="AY1673" s="137"/>
      <c r="AZ1673" s="137"/>
      <c r="BA1673" s="137"/>
      <c r="BB1673" s="137"/>
      <c r="BC1673" s="137"/>
      <c r="BD1673" s="137"/>
      <c r="BE1673" s="137"/>
      <c r="BF1673" s="12"/>
    </row>
    <row r="1674" spans="1:58"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37"/>
      <c r="AX1674" s="137"/>
      <c r="AY1674" s="137"/>
      <c r="AZ1674" s="137"/>
      <c r="BA1674" s="137"/>
      <c r="BB1674" s="137"/>
      <c r="BC1674" s="137"/>
      <c r="BD1674" s="137"/>
      <c r="BE1674" s="137"/>
      <c r="BF1674" s="12"/>
    </row>
    <row r="1675" spans="1:58"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37"/>
      <c r="AX1675" s="137"/>
      <c r="AY1675" s="137"/>
      <c r="AZ1675" s="137"/>
      <c r="BA1675" s="137"/>
      <c r="BB1675" s="137"/>
      <c r="BC1675" s="137"/>
      <c r="BD1675" s="137"/>
      <c r="BE1675" s="137"/>
      <c r="BF1675" s="12"/>
    </row>
    <row r="1676" spans="1:58"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37"/>
      <c r="AX1676" s="137"/>
      <c r="AY1676" s="137"/>
      <c r="AZ1676" s="137"/>
      <c r="BA1676" s="137"/>
      <c r="BB1676" s="137"/>
      <c r="BC1676" s="137"/>
      <c r="BD1676" s="137"/>
      <c r="BE1676" s="137"/>
      <c r="BF1676" s="12"/>
    </row>
    <row r="1677" spans="1:58"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37"/>
      <c r="AX1677" s="137"/>
      <c r="AY1677" s="137"/>
      <c r="AZ1677" s="137"/>
      <c r="BA1677" s="137"/>
      <c r="BB1677" s="137"/>
      <c r="BC1677" s="137"/>
      <c r="BD1677" s="137"/>
      <c r="BE1677" s="137"/>
      <c r="BF1677" s="12"/>
    </row>
    <row r="1678" spans="1:58"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37"/>
      <c r="AX1678" s="137"/>
      <c r="AY1678" s="137"/>
      <c r="AZ1678" s="137"/>
      <c r="BA1678" s="137"/>
      <c r="BB1678" s="137"/>
      <c r="BC1678" s="137"/>
      <c r="BD1678" s="137"/>
      <c r="BE1678" s="137"/>
      <c r="BF1678" s="12"/>
    </row>
    <row r="1679" spans="1:58"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37"/>
      <c r="AW1679" s="137"/>
      <c r="AX1679" s="137"/>
      <c r="AY1679" s="137"/>
      <c r="AZ1679" s="137"/>
      <c r="BA1679" s="137"/>
      <c r="BB1679" s="137"/>
      <c r="BC1679" s="137"/>
      <c r="BD1679" s="137"/>
      <c r="BE1679" s="137"/>
      <c r="BF1679" s="12"/>
    </row>
    <row r="1680" spans="1:58"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37"/>
      <c r="AW1680" s="137"/>
      <c r="AX1680" s="137"/>
      <c r="AY1680" s="137"/>
      <c r="AZ1680" s="137"/>
      <c r="BA1680" s="137"/>
      <c r="BB1680" s="137"/>
      <c r="BC1680" s="137"/>
      <c r="BD1680" s="137"/>
      <c r="BE1680" s="137"/>
      <c r="BF1680" s="12"/>
    </row>
    <row r="1681" spans="1:58"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37"/>
      <c r="AW1681" s="137"/>
      <c r="AX1681" s="137"/>
      <c r="AY1681" s="137"/>
      <c r="AZ1681" s="137"/>
      <c r="BA1681" s="137"/>
      <c r="BB1681" s="137"/>
      <c r="BC1681" s="137"/>
      <c r="BD1681" s="137"/>
      <c r="BE1681" s="137"/>
      <c r="BF1681" s="12"/>
    </row>
    <row r="1682" spans="1:58"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37"/>
      <c r="AW1682" s="137"/>
      <c r="AX1682" s="137"/>
      <c r="AY1682" s="137"/>
      <c r="AZ1682" s="137"/>
      <c r="BA1682" s="137"/>
      <c r="BB1682" s="137"/>
      <c r="BC1682" s="137"/>
      <c r="BD1682" s="137"/>
      <c r="BE1682" s="137"/>
      <c r="BF1682" s="12"/>
    </row>
    <row r="1683" spans="1:58"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37"/>
      <c r="AW1683" s="137"/>
      <c r="AX1683" s="137"/>
      <c r="AY1683" s="137"/>
      <c r="AZ1683" s="137"/>
      <c r="BA1683" s="137"/>
      <c r="BB1683" s="137"/>
      <c r="BC1683" s="137"/>
      <c r="BD1683" s="137"/>
      <c r="BE1683" s="137"/>
      <c r="BF1683" s="12"/>
    </row>
    <row r="1684" spans="1:58"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37"/>
      <c r="AW1684" s="137"/>
      <c r="AX1684" s="137"/>
      <c r="AY1684" s="137"/>
      <c r="AZ1684" s="137"/>
      <c r="BA1684" s="137"/>
      <c r="BB1684" s="137"/>
      <c r="BC1684" s="137"/>
      <c r="BD1684" s="137"/>
      <c r="BE1684" s="137"/>
      <c r="BF1684" s="12"/>
    </row>
    <row r="1685" spans="1:58"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37"/>
      <c r="AW1685" s="137"/>
      <c r="AX1685" s="137"/>
      <c r="AY1685" s="137"/>
      <c r="AZ1685" s="137"/>
      <c r="BA1685" s="137"/>
      <c r="BB1685" s="137"/>
      <c r="BC1685" s="137"/>
      <c r="BD1685" s="137"/>
      <c r="BE1685" s="137"/>
      <c r="BF1685" s="12"/>
    </row>
    <row r="1686" spans="1:58"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37"/>
      <c r="AW1686" s="137"/>
      <c r="AX1686" s="137"/>
      <c r="AY1686" s="137"/>
      <c r="AZ1686" s="137"/>
      <c r="BA1686" s="137"/>
      <c r="BB1686" s="137"/>
      <c r="BC1686" s="137"/>
      <c r="BD1686" s="137"/>
      <c r="BE1686" s="137"/>
      <c r="BF1686" s="12"/>
    </row>
    <row r="1687" spans="1:58"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37"/>
      <c r="AW1687" s="137"/>
      <c r="AX1687" s="137"/>
      <c r="AY1687" s="137"/>
      <c r="AZ1687" s="137"/>
      <c r="BA1687" s="137"/>
      <c r="BB1687" s="137"/>
      <c r="BC1687" s="137"/>
      <c r="BD1687" s="137"/>
      <c r="BE1687" s="137"/>
      <c r="BF1687" s="12"/>
    </row>
    <row r="1688" spans="1:58"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37"/>
      <c r="AW1688" s="137"/>
      <c r="AX1688" s="137"/>
      <c r="AY1688" s="137"/>
      <c r="AZ1688" s="137"/>
      <c r="BA1688" s="137"/>
      <c r="BB1688" s="137"/>
      <c r="BC1688" s="137"/>
      <c r="BD1688" s="137"/>
      <c r="BE1688" s="137"/>
      <c r="BF1688" s="12"/>
    </row>
    <row r="1689" spans="1:58"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37"/>
      <c r="AW1689" s="137"/>
      <c r="AX1689" s="137"/>
      <c r="AY1689" s="137"/>
      <c r="AZ1689" s="137"/>
      <c r="BA1689" s="137"/>
      <c r="BB1689" s="137"/>
      <c r="BC1689" s="137"/>
      <c r="BD1689" s="137"/>
      <c r="BE1689" s="137"/>
      <c r="BF1689" s="12"/>
    </row>
    <row r="1690" spans="1:58"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37"/>
      <c r="AW1690" s="137"/>
      <c r="AX1690" s="137"/>
      <c r="AY1690" s="137"/>
      <c r="AZ1690" s="137"/>
      <c r="BA1690" s="137"/>
      <c r="BB1690" s="137"/>
      <c r="BC1690" s="137"/>
      <c r="BD1690" s="137"/>
      <c r="BE1690" s="137"/>
      <c r="BF1690" s="12"/>
    </row>
    <row r="1691" spans="1:58"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37"/>
      <c r="AW1691" s="137"/>
      <c r="AX1691" s="137"/>
      <c r="AY1691" s="137"/>
      <c r="AZ1691" s="137"/>
      <c r="BA1691" s="137"/>
      <c r="BB1691" s="137"/>
      <c r="BC1691" s="137"/>
      <c r="BD1691" s="137"/>
      <c r="BE1691" s="137"/>
      <c r="BF1691" s="12"/>
    </row>
    <row r="1692" spans="1:58"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37"/>
      <c r="AW1692" s="137"/>
      <c r="AX1692" s="137"/>
      <c r="AY1692" s="137"/>
      <c r="AZ1692" s="137"/>
      <c r="BA1692" s="137"/>
      <c r="BB1692" s="137"/>
      <c r="BC1692" s="137"/>
      <c r="BD1692" s="137"/>
      <c r="BE1692" s="137"/>
      <c r="BF1692" s="12"/>
    </row>
    <row r="1693" spans="1:58"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37"/>
      <c r="AW1693" s="137"/>
      <c r="AX1693" s="137"/>
      <c r="AY1693" s="137"/>
      <c r="AZ1693" s="137"/>
      <c r="BA1693" s="137"/>
      <c r="BB1693" s="137"/>
      <c r="BC1693" s="137"/>
      <c r="BD1693" s="137"/>
      <c r="BE1693" s="137"/>
      <c r="BF1693" s="12"/>
    </row>
    <row r="1694" spans="1:58"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37"/>
      <c r="AW1694" s="137"/>
      <c r="AX1694" s="137"/>
      <c r="AY1694" s="137"/>
      <c r="AZ1694" s="137"/>
      <c r="BA1694" s="137"/>
      <c r="BB1694" s="137"/>
      <c r="BC1694" s="137"/>
      <c r="BD1694" s="137"/>
      <c r="BE1694" s="137"/>
      <c r="BF1694" s="12"/>
    </row>
    <row r="1695" spans="1:58"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37"/>
      <c r="AW1695" s="137"/>
      <c r="AX1695" s="137"/>
      <c r="AY1695" s="137"/>
      <c r="AZ1695" s="137"/>
      <c r="BA1695" s="137"/>
      <c r="BB1695" s="137"/>
      <c r="BC1695" s="137"/>
      <c r="BD1695" s="137"/>
      <c r="BE1695" s="137"/>
      <c r="BF1695" s="12"/>
    </row>
    <row r="1696" spans="1:58"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37"/>
      <c r="AW1696" s="137"/>
      <c r="AX1696" s="137"/>
      <c r="AY1696" s="137"/>
      <c r="AZ1696" s="137"/>
      <c r="BA1696" s="137"/>
      <c r="BB1696" s="137"/>
      <c r="BC1696" s="137"/>
      <c r="BD1696" s="137"/>
      <c r="BE1696" s="137"/>
      <c r="BF1696" s="12"/>
    </row>
    <row r="1697" spans="1:58"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37"/>
      <c r="AW1697" s="137"/>
      <c r="AX1697" s="137"/>
      <c r="AY1697" s="137"/>
      <c r="AZ1697" s="137"/>
      <c r="BA1697" s="137"/>
      <c r="BB1697" s="137"/>
      <c r="BC1697" s="137"/>
      <c r="BD1697" s="137"/>
      <c r="BE1697" s="137"/>
      <c r="BF1697" s="12"/>
    </row>
    <row r="1698" spans="1:58"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37"/>
      <c r="AW1698" s="137"/>
      <c r="AX1698" s="137"/>
      <c r="AY1698" s="137"/>
      <c r="AZ1698" s="137"/>
      <c r="BA1698" s="137"/>
      <c r="BB1698" s="137"/>
      <c r="BC1698" s="137"/>
      <c r="BD1698" s="137"/>
      <c r="BE1698" s="137"/>
      <c r="BF1698" s="12"/>
    </row>
    <row r="1699" spans="1:58"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37"/>
      <c r="AW1699" s="137"/>
      <c r="AX1699" s="137"/>
      <c r="AY1699" s="137"/>
      <c r="AZ1699" s="137"/>
      <c r="BA1699" s="137"/>
      <c r="BB1699" s="137"/>
      <c r="BC1699" s="137"/>
      <c r="BD1699" s="137"/>
      <c r="BE1699" s="137"/>
      <c r="BF1699" s="12"/>
    </row>
    <row r="1700" spans="1:58"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37"/>
      <c r="AW1700" s="137"/>
      <c r="AX1700" s="137"/>
      <c r="AY1700" s="137"/>
      <c r="AZ1700" s="137"/>
      <c r="BA1700" s="137"/>
      <c r="BB1700" s="137"/>
      <c r="BC1700" s="137"/>
      <c r="BD1700" s="137"/>
      <c r="BE1700" s="137"/>
      <c r="BF1700" s="12"/>
    </row>
    <row r="1701" spans="1:58"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37"/>
      <c r="AW1701" s="137"/>
      <c r="AX1701" s="137"/>
      <c r="AY1701" s="137"/>
      <c r="AZ1701" s="137"/>
      <c r="BA1701" s="137"/>
      <c r="BB1701" s="137"/>
      <c r="BC1701" s="137"/>
      <c r="BD1701" s="137"/>
      <c r="BE1701" s="137"/>
      <c r="BF1701" s="12"/>
    </row>
    <row r="1702" spans="1:58"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37"/>
      <c r="AW1702" s="137"/>
      <c r="AX1702" s="137"/>
      <c r="AY1702" s="137"/>
      <c r="AZ1702" s="137"/>
      <c r="BA1702" s="137"/>
      <c r="BB1702" s="137"/>
      <c r="BC1702" s="137"/>
      <c r="BD1702" s="137"/>
      <c r="BE1702" s="137"/>
      <c r="BF1702" s="12"/>
    </row>
    <row r="1703" spans="1:58"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37"/>
      <c r="AW1703" s="137"/>
      <c r="AX1703" s="137"/>
      <c r="AY1703" s="137"/>
      <c r="AZ1703" s="137"/>
      <c r="BA1703" s="137"/>
      <c r="BB1703" s="137"/>
      <c r="BC1703" s="137"/>
      <c r="BD1703" s="137"/>
      <c r="BE1703" s="137"/>
      <c r="BF1703" s="12"/>
    </row>
    <row r="1704" spans="1:58"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37"/>
      <c r="AW1704" s="137"/>
      <c r="AX1704" s="137"/>
      <c r="AY1704" s="137"/>
      <c r="AZ1704" s="137"/>
      <c r="BA1704" s="137"/>
      <c r="BB1704" s="137"/>
      <c r="BC1704" s="137"/>
      <c r="BD1704" s="137"/>
      <c r="BE1704" s="137"/>
      <c r="BF1704" s="12"/>
    </row>
    <row r="1705" spans="1:58"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37"/>
      <c r="AW1705" s="137"/>
      <c r="AX1705" s="137"/>
      <c r="AY1705" s="137"/>
      <c r="AZ1705" s="137"/>
      <c r="BA1705" s="137"/>
      <c r="BB1705" s="137"/>
      <c r="BC1705" s="137"/>
      <c r="BD1705" s="137"/>
      <c r="BE1705" s="137"/>
      <c r="BF1705" s="12"/>
    </row>
    <row r="1706" spans="1:58"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37"/>
      <c r="AW1706" s="137"/>
      <c r="AX1706" s="137"/>
      <c r="AY1706" s="137"/>
      <c r="AZ1706" s="137"/>
      <c r="BA1706" s="137"/>
      <c r="BB1706" s="137"/>
      <c r="BC1706" s="137"/>
      <c r="BD1706" s="137"/>
      <c r="BE1706" s="137"/>
      <c r="BF1706" s="12"/>
    </row>
    <row r="1707" spans="1:58"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37"/>
      <c r="AW1707" s="137"/>
      <c r="AX1707" s="137"/>
      <c r="AY1707" s="137"/>
      <c r="AZ1707" s="137"/>
      <c r="BA1707" s="137"/>
      <c r="BB1707" s="137"/>
      <c r="BC1707" s="137"/>
      <c r="BD1707" s="137"/>
      <c r="BE1707" s="137"/>
      <c r="BF1707" s="12"/>
    </row>
    <row r="1708" spans="1:58"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37"/>
      <c r="AW1708" s="137"/>
      <c r="AX1708" s="137"/>
      <c r="AY1708" s="137"/>
      <c r="AZ1708" s="137"/>
      <c r="BA1708" s="137"/>
      <c r="BB1708" s="137"/>
      <c r="BC1708" s="137"/>
      <c r="BD1708" s="137"/>
      <c r="BE1708" s="137"/>
      <c r="BF1708" s="12"/>
    </row>
    <row r="1709" spans="1:58"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37"/>
      <c r="AW1709" s="137"/>
      <c r="AX1709" s="137"/>
      <c r="AY1709" s="137"/>
      <c r="AZ1709" s="137"/>
      <c r="BA1709" s="137"/>
      <c r="BB1709" s="137"/>
      <c r="BC1709" s="137"/>
      <c r="BD1709" s="137"/>
      <c r="BE1709" s="137"/>
      <c r="BF1709" s="12"/>
    </row>
    <row r="1710" spans="1:58"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37"/>
      <c r="AW1710" s="137"/>
      <c r="AX1710" s="137"/>
      <c r="AY1710" s="137"/>
      <c r="AZ1710" s="137"/>
      <c r="BA1710" s="137"/>
      <c r="BB1710" s="137"/>
      <c r="BC1710" s="137"/>
      <c r="BD1710" s="137"/>
      <c r="BE1710" s="137"/>
      <c r="BF1710" s="12"/>
    </row>
    <row r="1711" spans="1:58"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37"/>
      <c r="AW1711" s="137"/>
      <c r="AX1711" s="137"/>
      <c r="AY1711" s="137"/>
      <c r="AZ1711" s="137"/>
      <c r="BA1711" s="137"/>
      <c r="BB1711" s="137"/>
      <c r="BC1711" s="137"/>
      <c r="BD1711" s="137"/>
      <c r="BE1711" s="137"/>
      <c r="BF1711" s="12"/>
    </row>
    <row r="1712" spans="1:58"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37"/>
      <c r="AW1712" s="137"/>
      <c r="AX1712" s="137"/>
      <c r="AY1712" s="137"/>
      <c r="AZ1712" s="137"/>
      <c r="BA1712" s="137"/>
      <c r="BB1712" s="137"/>
      <c r="BC1712" s="137"/>
      <c r="BD1712" s="137"/>
      <c r="BE1712" s="137"/>
      <c r="BF1712" s="12"/>
    </row>
    <row r="1713" spans="1:58"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37"/>
      <c r="AW1713" s="137"/>
      <c r="AX1713" s="137"/>
      <c r="AY1713" s="137"/>
      <c r="AZ1713" s="137"/>
      <c r="BA1713" s="137"/>
      <c r="BB1713" s="137"/>
      <c r="BC1713" s="137"/>
      <c r="BD1713" s="137"/>
      <c r="BE1713" s="137"/>
      <c r="BF1713" s="12"/>
    </row>
    <row r="1714" spans="1:58"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37"/>
      <c r="AW1714" s="137"/>
      <c r="AX1714" s="137"/>
      <c r="AY1714" s="137"/>
      <c r="AZ1714" s="137"/>
      <c r="BA1714" s="137"/>
      <c r="BB1714" s="137"/>
      <c r="BC1714" s="137"/>
      <c r="BD1714" s="137"/>
      <c r="BE1714" s="137"/>
      <c r="BF1714" s="12"/>
    </row>
    <row r="1715" spans="1:58"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37"/>
      <c r="AW1715" s="137"/>
      <c r="AX1715" s="137"/>
      <c r="AY1715" s="137"/>
      <c r="AZ1715" s="137"/>
      <c r="BA1715" s="137"/>
      <c r="BB1715" s="137"/>
      <c r="BC1715" s="137"/>
      <c r="BD1715" s="137"/>
      <c r="BE1715" s="137"/>
      <c r="BF1715" s="12"/>
    </row>
    <row r="1716" spans="1:58"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37"/>
      <c r="AW1716" s="137"/>
      <c r="AX1716" s="137"/>
      <c r="AY1716" s="137"/>
      <c r="AZ1716" s="137"/>
      <c r="BA1716" s="137"/>
      <c r="BB1716" s="137"/>
      <c r="BC1716" s="137"/>
      <c r="BD1716" s="137"/>
      <c r="BE1716" s="137"/>
      <c r="BF1716" s="12"/>
    </row>
    <row r="1717" spans="1:58"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37"/>
      <c r="AW1717" s="137"/>
      <c r="AX1717" s="137"/>
      <c r="AY1717" s="137"/>
      <c r="AZ1717" s="137"/>
      <c r="BA1717" s="137"/>
      <c r="BB1717" s="137"/>
      <c r="BC1717" s="137"/>
      <c r="BD1717" s="137"/>
      <c r="BE1717" s="137"/>
      <c r="BF1717" s="12"/>
    </row>
    <row r="1718" spans="1:58"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37"/>
      <c r="AW1718" s="137"/>
      <c r="AX1718" s="137"/>
      <c r="AY1718" s="137"/>
      <c r="AZ1718" s="137"/>
      <c r="BA1718" s="137"/>
      <c r="BB1718" s="137"/>
      <c r="BC1718" s="137"/>
      <c r="BD1718" s="137"/>
      <c r="BE1718" s="137"/>
      <c r="BF1718" s="12"/>
    </row>
    <row r="1719" spans="1:58"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37"/>
      <c r="AW1719" s="137"/>
      <c r="AX1719" s="137"/>
      <c r="AY1719" s="137"/>
      <c r="AZ1719" s="137"/>
      <c r="BA1719" s="137"/>
      <c r="BB1719" s="137"/>
      <c r="BC1719" s="137"/>
      <c r="BD1719" s="137"/>
      <c r="BE1719" s="137"/>
      <c r="BF1719" s="12"/>
    </row>
    <row r="1720" spans="1:58"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37"/>
      <c r="AW1720" s="137"/>
      <c r="AX1720" s="137"/>
      <c r="AY1720" s="137"/>
      <c r="AZ1720" s="137"/>
      <c r="BA1720" s="137"/>
      <c r="BB1720" s="137"/>
      <c r="BC1720" s="137"/>
      <c r="BD1720" s="137"/>
      <c r="BE1720" s="137"/>
      <c r="BF1720" s="12"/>
    </row>
    <row r="1721" spans="1:58"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37"/>
      <c r="AW1721" s="137"/>
      <c r="AX1721" s="137"/>
      <c r="AY1721" s="137"/>
      <c r="AZ1721" s="137"/>
      <c r="BA1721" s="137"/>
      <c r="BB1721" s="137"/>
      <c r="BC1721" s="137"/>
      <c r="BD1721" s="137"/>
      <c r="BE1721" s="137"/>
      <c r="BF1721" s="12"/>
    </row>
    <row r="1722" spans="1:58"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37"/>
      <c r="AW1722" s="137"/>
      <c r="AX1722" s="137"/>
      <c r="AY1722" s="137"/>
      <c r="AZ1722" s="137"/>
      <c r="BA1722" s="137"/>
      <c r="BB1722" s="137"/>
      <c r="BC1722" s="137"/>
      <c r="BD1722" s="137"/>
      <c r="BE1722" s="137"/>
      <c r="BF1722" s="12"/>
    </row>
    <row r="1723" spans="1:58"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37"/>
      <c r="AW1723" s="137"/>
      <c r="AX1723" s="137"/>
      <c r="AY1723" s="137"/>
      <c r="AZ1723" s="137"/>
      <c r="BA1723" s="137"/>
      <c r="BB1723" s="137"/>
      <c r="BC1723" s="137"/>
      <c r="BD1723" s="137"/>
      <c r="BE1723" s="137"/>
      <c r="BF1723" s="12"/>
    </row>
    <row r="1724" spans="1:58"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37"/>
      <c r="AW1724" s="137"/>
      <c r="AX1724" s="137"/>
      <c r="AY1724" s="137"/>
      <c r="AZ1724" s="137"/>
      <c r="BA1724" s="137"/>
      <c r="BB1724" s="137"/>
      <c r="BC1724" s="137"/>
      <c r="BD1724" s="137"/>
      <c r="BE1724" s="137"/>
      <c r="BF1724" s="12"/>
    </row>
    <row r="1725" spans="1:58"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37"/>
      <c r="AW1725" s="137"/>
      <c r="AX1725" s="137"/>
      <c r="AY1725" s="137"/>
      <c r="AZ1725" s="137"/>
      <c r="BA1725" s="137"/>
      <c r="BB1725" s="137"/>
      <c r="BC1725" s="137"/>
      <c r="BD1725" s="137"/>
      <c r="BE1725" s="137"/>
      <c r="BF1725" s="12"/>
    </row>
    <row r="1726" spans="1:58"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37"/>
      <c r="AW1726" s="137"/>
      <c r="AX1726" s="137"/>
      <c r="AY1726" s="137"/>
      <c r="AZ1726" s="137"/>
      <c r="BA1726" s="137"/>
      <c r="BB1726" s="137"/>
      <c r="BC1726" s="137"/>
      <c r="BD1726" s="137"/>
      <c r="BE1726" s="137"/>
      <c r="BF1726" s="12"/>
    </row>
    <row r="1727" spans="1:58"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37"/>
      <c r="AW1727" s="137"/>
      <c r="AX1727" s="137"/>
      <c r="AY1727" s="137"/>
      <c r="AZ1727" s="137"/>
      <c r="BA1727" s="137"/>
      <c r="BB1727" s="137"/>
      <c r="BC1727" s="137"/>
      <c r="BD1727" s="137"/>
      <c r="BE1727" s="137"/>
      <c r="BF1727" s="12"/>
    </row>
    <row r="1728" spans="1:58"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37"/>
      <c r="AW1728" s="137"/>
      <c r="AX1728" s="137"/>
      <c r="AY1728" s="137"/>
      <c r="AZ1728" s="137"/>
      <c r="BA1728" s="137"/>
      <c r="BB1728" s="137"/>
      <c r="BC1728" s="137"/>
      <c r="BD1728" s="137"/>
      <c r="BE1728" s="137"/>
      <c r="BF1728" s="12"/>
    </row>
    <row r="1729" spans="1:58"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37"/>
      <c r="AW1729" s="137"/>
      <c r="AX1729" s="137"/>
      <c r="AY1729" s="137"/>
      <c r="AZ1729" s="137"/>
      <c r="BA1729" s="137"/>
      <c r="BB1729" s="137"/>
      <c r="BC1729" s="137"/>
      <c r="BD1729" s="137"/>
      <c r="BE1729" s="137"/>
      <c r="BF1729" s="12"/>
    </row>
    <row r="1730" spans="1:58"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37"/>
      <c r="AW1730" s="137"/>
      <c r="AX1730" s="137"/>
      <c r="AY1730" s="137"/>
      <c r="AZ1730" s="137"/>
      <c r="BA1730" s="137"/>
      <c r="BB1730" s="137"/>
      <c r="BC1730" s="137"/>
      <c r="BD1730" s="137"/>
      <c r="BE1730" s="137"/>
      <c r="BF1730" s="12"/>
    </row>
    <row r="1731" spans="1:58"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37"/>
      <c r="AW1731" s="137"/>
      <c r="AX1731" s="137"/>
      <c r="AY1731" s="137"/>
      <c r="AZ1731" s="137"/>
      <c r="BA1731" s="137"/>
      <c r="BB1731" s="137"/>
      <c r="BC1731" s="137"/>
      <c r="BD1731" s="137"/>
      <c r="BE1731" s="137"/>
      <c r="BF1731" s="12"/>
    </row>
    <row r="1732" spans="1:58"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37"/>
      <c r="AW1732" s="137"/>
      <c r="AX1732" s="137"/>
      <c r="AY1732" s="137"/>
      <c r="AZ1732" s="137"/>
      <c r="BA1732" s="137"/>
      <c r="BB1732" s="137"/>
      <c r="BC1732" s="137"/>
      <c r="BD1732" s="137"/>
      <c r="BE1732" s="137"/>
      <c r="BF1732" s="12"/>
    </row>
    <row r="1733" spans="1:58"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37"/>
      <c r="AW1733" s="137"/>
      <c r="AX1733" s="137"/>
      <c r="AY1733" s="137"/>
      <c r="AZ1733" s="137"/>
      <c r="BA1733" s="137"/>
      <c r="BB1733" s="137"/>
      <c r="BC1733" s="137"/>
      <c r="BD1733" s="137"/>
      <c r="BE1733" s="137"/>
      <c r="BF1733" s="12"/>
    </row>
    <row r="1734" spans="1:58"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37"/>
      <c r="AW1734" s="137"/>
      <c r="AX1734" s="137"/>
      <c r="AY1734" s="137"/>
      <c r="AZ1734" s="137"/>
      <c r="BA1734" s="137"/>
      <c r="BB1734" s="137"/>
      <c r="BC1734" s="137"/>
      <c r="BD1734" s="137"/>
      <c r="BE1734" s="137"/>
      <c r="BF1734" s="12"/>
    </row>
    <row r="1735" spans="1:58"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37"/>
      <c r="AW1735" s="137"/>
      <c r="AX1735" s="137"/>
      <c r="AY1735" s="137"/>
      <c r="AZ1735" s="137"/>
      <c r="BA1735" s="137"/>
      <c r="BB1735" s="137"/>
      <c r="BC1735" s="137"/>
      <c r="BD1735" s="137"/>
      <c r="BE1735" s="137"/>
      <c r="BF1735" s="12"/>
    </row>
    <row r="1736" spans="1:58"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37"/>
      <c r="AW1736" s="137"/>
      <c r="AX1736" s="137"/>
      <c r="AY1736" s="137"/>
      <c r="AZ1736" s="137"/>
      <c r="BA1736" s="137"/>
      <c r="BB1736" s="137"/>
      <c r="BC1736" s="137"/>
      <c r="BD1736" s="137"/>
      <c r="BE1736" s="137"/>
      <c r="BF1736" s="12"/>
    </row>
    <row r="1737" spans="1:58"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37"/>
      <c r="AW1737" s="137"/>
      <c r="AX1737" s="137"/>
      <c r="AY1737" s="137"/>
      <c r="AZ1737" s="137"/>
      <c r="BA1737" s="137"/>
      <c r="BB1737" s="137"/>
      <c r="BC1737" s="137"/>
      <c r="BD1737" s="137"/>
      <c r="BE1737" s="137"/>
      <c r="BF1737" s="12"/>
    </row>
    <row r="1738" spans="1:58"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37"/>
      <c r="AW1738" s="137"/>
      <c r="AX1738" s="137"/>
      <c r="AY1738" s="137"/>
      <c r="AZ1738" s="137"/>
      <c r="BA1738" s="137"/>
      <c r="BB1738" s="137"/>
      <c r="BC1738" s="137"/>
      <c r="BD1738" s="137"/>
      <c r="BE1738" s="137"/>
      <c r="BF1738" s="12"/>
    </row>
    <row r="1739" spans="1:58"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37"/>
      <c r="AW1739" s="137"/>
      <c r="AX1739" s="137"/>
      <c r="AY1739" s="137"/>
      <c r="AZ1739" s="137"/>
      <c r="BA1739" s="137"/>
      <c r="BB1739" s="137"/>
      <c r="BC1739" s="137"/>
      <c r="BD1739" s="137"/>
      <c r="BE1739" s="137"/>
      <c r="BF1739" s="12"/>
    </row>
    <row r="1740" spans="1:58"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37"/>
      <c r="AW1740" s="137"/>
      <c r="AX1740" s="137"/>
      <c r="AY1740" s="137"/>
      <c r="AZ1740" s="137"/>
      <c r="BA1740" s="137"/>
      <c r="BB1740" s="137"/>
      <c r="BC1740" s="137"/>
      <c r="BD1740" s="137"/>
      <c r="BE1740" s="137"/>
      <c r="BF1740" s="12"/>
    </row>
    <row r="1741" spans="1:58"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37"/>
      <c r="AW1741" s="137"/>
      <c r="AX1741" s="137"/>
      <c r="AY1741" s="137"/>
      <c r="AZ1741" s="137"/>
      <c r="BA1741" s="137"/>
      <c r="BB1741" s="137"/>
      <c r="BC1741" s="137"/>
      <c r="BD1741" s="137"/>
      <c r="BE1741" s="137"/>
      <c r="BF1741" s="12"/>
    </row>
    <row r="1742" spans="1:58"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37"/>
      <c r="AW1742" s="137"/>
      <c r="AX1742" s="137"/>
      <c r="AY1742" s="137"/>
      <c r="AZ1742" s="137"/>
      <c r="BA1742" s="137"/>
      <c r="BB1742" s="137"/>
      <c r="BC1742" s="137"/>
      <c r="BD1742" s="137"/>
      <c r="BE1742" s="137"/>
      <c r="BF1742" s="12"/>
    </row>
    <row r="1743" spans="1:58"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37"/>
      <c r="AW1743" s="137"/>
      <c r="AX1743" s="137"/>
      <c r="AY1743" s="137"/>
      <c r="AZ1743" s="137"/>
      <c r="BA1743" s="137"/>
      <c r="BB1743" s="137"/>
      <c r="BC1743" s="137"/>
      <c r="BD1743" s="137"/>
      <c r="BE1743" s="137"/>
      <c r="BF1743" s="12"/>
    </row>
    <row r="1744" spans="1:58"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37"/>
      <c r="AW1744" s="137"/>
      <c r="AX1744" s="137"/>
      <c r="AY1744" s="137"/>
      <c r="AZ1744" s="137"/>
      <c r="BA1744" s="137"/>
      <c r="BB1744" s="137"/>
      <c r="BC1744" s="137"/>
      <c r="BD1744" s="137"/>
      <c r="BE1744" s="137"/>
      <c r="BF1744" s="12"/>
    </row>
    <row r="1745" spans="1:58"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37"/>
      <c r="AW1745" s="137"/>
      <c r="AX1745" s="137"/>
      <c r="AY1745" s="137"/>
      <c r="AZ1745" s="137"/>
      <c r="BA1745" s="137"/>
      <c r="BB1745" s="137"/>
      <c r="BC1745" s="137"/>
      <c r="BD1745" s="137"/>
      <c r="BE1745" s="137"/>
      <c r="BF1745" s="12"/>
    </row>
    <row r="1746" spans="1:58"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37"/>
      <c r="AW1746" s="137"/>
      <c r="AX1746" s="137"/>
      <c r="AY1746" s="137"/>
      <c r="AZ1746" s="137"/>
      <c r="BA1746" s="137"/>
      <c r="BB1746" s="137"/>
      <c r="BC1746" s="137"/>
      <c r="BD1746" s="137"/>
      <c r="BE1746" s="137"/>
      <c r="BF1746" s="12"/>
    </row>
    <row r="1747" spans="1:58"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37"/>
      <c r="AW1747" s="137"/>
      <c r="AX1747" s="137"/>
      <c r="AY1747" s="137"/>
      <c r="AZ1747" s="137"/>
      <c r="BA1747" s="137"/>
      <c r="BB1747" s="137"/>
      <c r="BC1747" s="137"/>
      <c r="BD1747" s="137"/>
      <c r="BE1747" s="137"/>
      <c r="BF1747" s="12"/>
    </row>
    <row r="1748" spans="1:58"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37"/>
      <c r="AW1748" s="137"/>
      <c r="AX1748" s="137"/>
      <c r="AY1748" s="137"/>
      <c r="AZ1748" s="137"/>
      <c r="BA1748" s="137"/>
      <c r="BB1748" s="137"/>
      <c r="BC1748" s="137"/>
      <c r="BD1748" s="137"/>
      <c r="BE1748" s="137"/>
      <c r="BF1748" s="12"/>
    </row>
    <row r="1749" spans="1:58"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37"/>
      <c r="AW1749" s="137"/>
      <c r="AX1749" s="137"/>
      <c r="AY1749" s="137"/>
      <c r="AZ1749" s="137"/>
      <c r="BA1749" s="137"/>
      <c r="BB1749" s="137"/>
      <c r="BC1749" s="137"/>
      <c r="BD1749" s="137"/>
      <c r="BE1749" s="137"/>
      <c r="BF1749" s="12"/>
    </row>
    <row r="1750" spans="1:58"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37"/>
      <c r="AW1750" s="137"/>
      <c r="AX1750" s="137"/>
      <c r="AY1750" s="137"/>
      <c r="AZ1750" s="137"/>
      <c r="BA1750" s="137"/>
      <c r="BB1750" s="137"/>
      <c r="BC1750" s="137"/>
      <c r="BD1750" s="137"/>
      <c r="BE1750" s="137"/>
      <c r="BF1750" s="12"/>
    </row>
    <row r="1751" spans="1:58"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37"/>
      <c r="AW1751" s="137"/>
      <c r="AX1751" s="137"/>
      <c r="AY1751" s="137"/>
      <c r="AZ1751" s="137"/>
      <c r="BA1751" s="137"/>
      <c r="BB1751" s="137"/>
      <c r="BC1751" s="137"/>
      <c r="BD1751" s="137"/>
      <c r="BE1751" s="137"/>
      <c r="BF1751" s="12"/>
    </row>
    <row r="1752" spans="1:58"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37"/>
      <c r="AW1752" s="137"/>
      <c r="AX1752" s="137"/>
      <c r="AY1752" s="137"/>
      <c r="AZ1752" s="137"/>
      <c r="BA1752" s="137"/>
      <c r="BB1752" s="137"/>
      <c r="BC1752" s="137"/>
      <c r="BD1752" s="137"/>
      <c r="BE1752" s="137"/>
      <c r="BF1752" s="12"/>
    </row>
    <row r="1753" spans="1:58"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37"/>
      <c r="AW1753" s="137"/>
      <c r="AX1753" s="137"/>
      <c r="AY1753" s="137"/>
      <c r="AZ1753" s="137"/>
      <c r="BA1753" s="137"/>
      <c r="BB1753" s="137"/>
      <c r="BC1753" s="137"/>
      <c r="BD1753" s="137"/>
      <c r="BE1753" s="137"/>
      <c r="BF1753" s="12"/>
    </row>
    <row r="1754" spans="1:58"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37"/>
      <c r="AW1754" s="137"/>
      <c r="AX1754" s="137"/>
      <c r="AY1754" s="137"/>
      <c r="AZ1754" s="137"/>
      <c r="BA1754" s="137"/>
      <c r="BB1754" s="137"/>
      <c r="BC1754" s="137"/>
      <c r="BD1754" s="137"/>
      <c r="BE1754" s="137"/>
      <c r="BF1754" s="12"/>
    </row>
    <row r="1755" spans="1:58"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37"/>
      <c r="AW1755" s="137"/>
      <c r="AX1755" s="137"/>
      <c r="AY1755" s="137"/>
      <c r="AZ1755" s="137"/>
      <c r="BA1755" s="137"/>
      <c r="BB1755" s="137"/>
      <c r="BC1755" s="137"/>
      <c r="BD1755" s="137"/>
      <c r="BE1755" s="137"/>
      <c r="BF1755" s="12"/>
    </row>
    <row r="1756" spans="1:58"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37"/>
      <c r="AW1756" s="137"/>
      <c r="AX1756" s="137"/>
      <c r="AY1756" s="137"/>
      <c r="AZ1756" s="137"/>
      <c r="BA1756" s="137"/>
      <c r="BB1756" s="137"/>
      <c r="BC1756" s="137"/>
      <c r="BD1756" s="137"/>
      <c r="BE1756" s="137"/>
      <c r="BF1756" s="12"/>
    </row>
    <row r="1757" spans="1:58"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37"/>
      <c r="AW1757" s="137"/>
      <c r="AX1757" s="137"/>
      <c r="AY1757" s="137"/>
      <c r="AZ1757" s="137"/>
      <c r="BA1757" s="137"/>
      <c r="BB1757" s="137"/>
      <c r="BC1757" s="137"/>
      <c r="BD1757" s="137"/>
      <c r="BE1757" s="137"/>
      <c r="BF1757" s="12"/>
    </row>
    <row r="1758" spans="1:58"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37"/>
      <c r="AW1758" s="137"/>
      <c r="AX1758" s="137"/>
      <c r="AY1758" s="137"/>
      <c r="AZ1758" s="137"/>
      <c r="BA1758" s="137"/>
      <c r="BB1758" s="137"/>
      <c r="BC1758" s="137"/>
      <c r="BD1758" s="137"/>
      <c r="BE1758" s="137"/>
      <c r="BF1758" s="12"/>
    </row>
    <row r="1759" spans="1:58"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37"/>
      <c r="AW1759" s="137"/>
      <c r="AX1759" s="137"/>
      <c r="AY1759" s="137"/>
      <c r="AZ1759" s="137"/>
      <c r="BA1759" s="137"/>
      <c r="BB1759" s="137"/>
      <c r="BC1759" s="137"/>
      <c r="BD1759" s="137"/>
      <c r="BE1759" s="137"/>
      <c r="BF1759" s="12"/>
    </row>
    <row r="1760" spans="1:58"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37"/>
      <c r="AW1760" s="137"/>
      <c r="AX1760" s="137"/>
      <c r="AY1760" s="137"/>
      <c r="AZ1760" s="137"/>
      <c r="BA1760" s="137"/>
      <c r="BB1760" s="137"/>
      <c r="BC1760" s="137"/>
      <c r="BD1760" s="137"/>
      <c r="BE1760" s="137"/>
      <c r="BF1760" s="12"/>
    </row>
    <row r="1761" spans="1:58"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37"/>
      <c r="AW1761" s="137"/>
      <c r="AX1761" s="137"/>
      <c r="AY1761" s="137"/>
      <c r="AZ1761" s="137"/>
      <c r="BA1761" s="137"/>
      <c r="BB1761" s="137"/>
      <c r="BC1761" s="137"/>
      <c r="BD1761" s="137"/>
      <c r="BE1761" s="137"/>
      <c r="BF1761" s="12"/>
    </row>
    <row r="1762" spans="1:58"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37"/>
      <c r="AW1762" s="137"/>
      <c r="AX1762" s="137"/>
      <c r="AY1762" s="137"/>
      <c r="AZ1762" s="137"/>
      <c r="BA1762" s="137"/>
      <c r="BB1762" s="137"/>
      <c r="BC1762" s="137"/>
      <c r="BD1762" s="137"/>
      <c r="BE1762" s="137"/>
      <c r="BF1762" s="12"/>
    </row>
    <row r="1763" spans="1:58"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37"/>
      <c r="AW1763" s="137"/>
      <c r="AX1763" s="137"/>
      <c r="AY1763" s="137"/>
      <c r="AZ1763" s="137"/>
      <c r="BA1763" s="137"/>
      <c r="BB1763" s="137"/>
      <c r="BC1763" s="137"/>
      <c r="BD1763" s="137"/>
      <c r="BE1763" s="137"/>
      <c r="BF1763" s="12"/>
    </row>
    <row r="1764" spans="1:58"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37"/>
      <c r="AW1764" s="137"/>
      <c r="AX1764" s="137"/>
      <c r="AY1764" s="137"/>
      <c r="AZ1764" s="137"/>
      <c r="BA1764" s="137"/>
      <c r="BB1764" s="137"/>
      <c r="BC1764" s="137"/>
      <c r="BD1764" s="137"/>
      <c r="BE1764" s="137"/>
      <c r="BF1764" s="12"/>
    </row>
    <row r="1765" spans="1:58"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37"/>
      <c r="AW1765" s="137"/>
      <c r="AX1765" s="137"/>
      <c r="AY1765" s="137"/>
      <c r="AZ1765" s="137"/>
      <c r="BA1765" s="137"/>
      <c r="BB1765" s="137"/>
      <c r="BC1765" s="137"/>
      <c r="BD1765" s="137"/>
      <c r="BE1765" s="137"/>
      <c r="BF1765" s="12"/>
    </row>
    <row r="1766" spans="1:58"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37"/>
      <c r="AW1766" s="137"/>
      <c r="AX1766" s="137"/>
      <c r="AY1766" s="137"/>
      <c r="AZ1766" s="137"/>
      <c r="BA1766" s="137"/>
      <c r="BB1766" s="137"/>
      <c r="BC1766" s="137"/>
      <c r="BD1766" s="137"/>
      <c r="BE1766" s="137"/>
      <c r="BF1766" s="12"/>
    </row>
    <row r="1767" spans="1:58"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37"/>
      <c r="AW1767" s="137"/>
      <c r="AX1767" s="137"/>
      <c r="AY1767" s="137"/>
      <c r="AZ1767" s="137"/>
      <c r="BA1767" s="137"/>
      <c r="BB1767" s="137"/>
      <c r="BC1767" s="137"/>
      <c r="BD1767" s="137"/>
      <c r="BE1767" s="137"/>
      <c r="BF1767" s="12"/>
    </row>
    <row r="1768" spans="1:58"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37"/>
      <c r="AW1768" s="137"/>
      <c r="AX1768" s="137"/>
      <c r="AY1768" s="137"/>
      <c r="AZ1768" s="137"/>
      <c r="BA1768" s="137"/>
      <c r="BB1768" s="137"/>
      <c r="BC1768" s="137"/>
      <c r="BD1768" s="137"/>
      <c r="BE1768" s="137"/>
      <c r="BF1768" s="12"/>
    </row>
    <row r="1769" spans="1:58"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37"/>
      <c r="AW1769" s="137"/>
      <c r="AX1769" s="137"/>
      <c r="AY1769" s="137"/>
      <c r="AZ1769" s="137"/>
      <c r="BA1769" s="137"/>
      <c r="BB1769" s="137"/>
      <c r="BC1769" s="137"/>
      <c r="BD1769" s="137"/>
      <c r="BE1769" s="137"/>
      <c r="BF1769" s="12"/>
    </row>
    <row r="1770" spans="1:58"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37"/>
      <c r="AW1770" s="137"/>
      <c r="AX1770" s="137"/>
      <c r="AY1770" s="137"/>
      <c r="AZ1770" s="137"/>
      <c r="BA1770" s="137"/>
      <c r="BB1770" s="137"/>
      <c r="BC1770" s="137"/>
      <c r="BD1770" s="137"/>
      <c r="BE1770" s="137"/>
      <c r="BF1770" s="12"/>
    </row>
    <row r="1771" spans="1:58"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37"/>
      <c r="AW1771" s="137"/>
      <c r="AX1771" s="137"/>
      <c r="AY1771" s="137"/>
      <c r="AZ1771" s="137"/>
      <c r="BA1771" s="137"/>
      <c r="BB1771" s="137"/>
      <c r="BC1771" s="137"/>
      <c r="BD1771" s="137"/>
      <c r="BE1771" s="137"/>
      <c r="BF1771" s="12"/>
    </row>
    <row r="1772" spans="1:58"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37"/>
      <c r="AW1772" s="137"/>
      <c r="AX1772" s="137"/>
      <c r="AY1772" s="137"/>
      <c r="AZ1772" s="137"/>
      <c r="BA1772" s="137"/>
      <c r="BB1772" s="137"/>
      <c r="BC1772" s="137"/>
      <c r="BD1772" s="137"/>
      <c r="BE1772" s="137"/>
      <c r="BF1772" s="12"/>
    </row>
    <row r="1773" spans="1:58"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37"/>
      <c r="AW1773" s="137"/>
      <c r="AX1773" s="137"/>
      <c r="AY1773" s="137"/>
      <c r="AZ1773" s="137"/>
      <c r="BA1773" s="137"/>
      <c r="BB1773" s="137"/>
      <c r="BC1773" s="137"/>
      <c r="BD1773" s="137"/>
      <c r="BE1773" s="137"/>
      <c r="BF1773" s="12"/>
    </row>
    <row r="1774" spans="1:58"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37"/>
      <c r="AW1774" s="137"/>
      <c r="AX1774" s="137"/>
      <c r="AY1774" s="137"/>
      <c r="AZ1774" s="137"/>
      <c r="BA1774" s="137"/>
      <c r="BB1774" s="137"/>
      <c r="BC1774" s="137"/>
      <c r="BD1774" s="137"/>
      <c r="BE1774" s="137"/>
      <c r="BF1774" s="12"/>
    </row>
    <row r="1775" spans="1:58"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37"/>
      <c r="AW1775" s="137"/>
      <c r="AX1775" s="137"/>
      <c r="AY1775" s="137"/>
      <c r="AZ1775" s="137"/>
      <c r="BA1775" s="137"/>
      <c r="BB1775" s="137"/>
      <c r="BC1775" s="137"/>
      <c r="BD1775" s="137"/>
      <c r="BE1775" s="137"/>
      <c r="BF1775" s="12"/>
    </row>
    <row r="1776" spans="1:58"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37"/>
      <c r="AW1776" s="137"/>
      <c r="AX1776" s="137"/>
      <c r="AY1776" s="137"/>
      <c r="AZ1776" s="137"/>
      <c r="BA1776" s="137"/>
      <c r="BB1776" s="137"/>
      <c r="BC1776" s="137"/>
      <c r="BD1776" s="137"/>
      <c r="BE1776" s="137"/>
      <c r="BF1776" s="12"/>
    </row>
    <row r="1777" spans="1:58"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37"/>
      <c r="AW1777" s="137"/>
      <c r="AX1777" s="137"/>
      <c r="AY1777" s="137"/>
      <c r="AZ1777" s="137"/>
      <c r="BA1777" s="137"/>
      <c r="BB1777" s="137"/>
      <c r="BC1777" s="137"/>
      <c r="BD1777" s="137"/>
      <c r="BE1777" s="137"/>
      <c r="BF1777" s="12"/>
    </row>
    <row r="1778" spans="1:58"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37"/>
      <c r="AW1778" s="137"/>
      <c r="AX1778" s="137"/>
      <c r="AY1778" s="137"/>
      <c r="AZ1778" s="137"/>
      <c r="BA1778" s="137"/>
      <c r="BB1778" s="137"/>
      <c r="BC1778" s="137"/>
      <c r="BD1778" s="137"/>
      <c r="BE1778" s="137"/>
      <c r="BF1778" s="12"/>
    </row>
    <row r="1779" spans="1:58"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37"/>
      <c r="AW1779" s="137"/>
      <c r="AX1779" s="137"/>
      <c r="AY1779" s="137"/>
      <c r="AZ1779" s="137"/>
      <c r="BA1779" s="137"/>
      <c r="BB1779" s="137"/>
      <c r="BC1779" s="137"/>
      <c r="BD1779" s="137"/>
      <c r="BE1779" s="137"/>
      <c r="BF1779" s="12"/>
    </row>
    <row r="1780" spans="1:58"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37"/>
      <c r="AW1780" s="137"/>
      <c r="AX1780" s="137"/>
      <c r="AY1780" s="137"/>
      <c r="AZ1780" s="137"/>
      <c r="BA1780" s="137"/>
      <c r="BB1780" s="137"/>
      <c r="BC1780" s="137"/>
      <c r="BD1780" s="137"/>
      <c r="BE1780" s="137"/>
      <c r="BF1780" s="12"/>
    </row>
    <row r="1781" spans="1:58"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37"/>
      <c r="AW1781" s="137"/>
      <c r="AX1781" s="137"/>
      <c r="AY1781" s="137"/>
      <c r="AZ1781" s="137"/>
      <c r="BA1781" s="137"/>
      <c r="BB1781" s="137"/>
      <c r="BC1781" s="137"/>
      <c r="BD1781" s="137"/>
      <c r="BE1781" s="137"/>
      <c r="BF1781" s="12"/>
    </row>
    <row r="1782" spans="1:58"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37"/>
      <c r="AW1782" s="137"/>
      <c r="AX1782" s="137"/>
      <c r="AY1782" s="137"/>
      <c r="AZ1782" s="137"/>
      <c r="BA1782" s="137"/>
      <c r="BB1782" s="137"/>
      <c r="BC1782" s="137"/>
      <c r="BD1782" s="137"/>
      <c r="BE1782" s="137"/>
      <c r="BF1782" s="12"/>
    </row>
    <row r="1783" spans="1:58"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37"/>
      <c r="AW1783" s="137"/>
      <c r="AX1783" s="137"/>
      <c r="AY1783" s="137"/>
      <c r="AZ1783" s="137"/>
      <c r="BA1783" s="137"/>
      <c r="BB1783" s="137"/>
      <c r="BC1783" s="137"/>
      <c r="BD1783" s="137"/>
      <c r="BE1783" s="137"/>
      <c r="BF1783" s="12"/>
    </row>
    <row r="1784" spans="1:58"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37"/>
      <c r="AW1784" s="137"/>
      <c r="AX1784" s="137"/>
      <c r="AY1784" s="137"/>
      <c r="AZ1784" s="137"/>
      <c r="BA1784" s="137"/>
      <c r="BB1784" s="137"/>
      <c r="BC1784" s="137"/>
      <c r="BD1784" s="137"/>
      <c r="BE1784" s="137"/>
      <c r="BF1784" s="12"/>
    </row>
    <row r="1785" spans="1:58"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37"/>
      <c r="AW1785" s="137"/>
      <c r="AX1785" s="137"/>
      <c r="AY1785" s="137"/>
      <c r="AZ1785" s="137"/>
      <c r="BA1785" s="137"/>
      <c r="BB1785" s="137"/>
      <c r="BC1785" s="137"/>
      <c r="BD1785" s="137"/>
      <c r="BE1785" s="137"/>
      <c r="BF1785" s="12"/>
    </row>
    <row r="1786" spans="1:58"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37"/>
      <c r="AW1786" s="137"/>
      <c r="AX1786" s="137"/>
      <c r="AY1786" s="137"/>
      <c r="AZ1786" s="137"/>
      <c r="BA1786" s="137"/>
      <c r="BB1786" s="137"/>
      <c r="BC1786" s="137"/>
      <c r="BD1786" s="137"/>
      <c r="BE1786" s="137"/>
      <c r="BF1786" s="12"/>
    </row>
    <row r="1787" spans="1:58"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37"/>
      <c r="AW1787" s="137"/>
      <c r="AX1787" s="137"/>
      <c r="AY1787" s="137"/>
      <c r="AZ1787" s="137"/>
      <c r="BA1787" s="137"/>
      <c r="BB1787" s="137"/>
      <c r="BC1787" s="137"/>
      <c r="BD1787" s="137"/>
      <c r="BE1787" s="137"/>
      <c r="BF1787" s="12"/>
    </row>
    <row r="1788" spans="1:58"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37"/>
      <c r="AW1788" s="137"/>
      <c r="AX1788" s="137"/>
      <c r="AY1788" s="137"/>
      <c r="AZ1788" s="137"/>
      <c r="BA1788" s="137"/>
      <c r="BB1788" s="137"/>
      <c r="BC1788" s="137"/>
      <c r="BD1788" s="137"/>
      <c r="BE1788" s="137"/>
      <c r="BF1788" s="12"/>
    </row>
    <row r="1789" spans="1:58"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37"/>
      <c r="AW1789" s="137"/>
      <c r="AX1789" s="137"/>
      <c r="AY1789" s="137"/>
      <c r="AZ1789" s="137"/>
      <c r="BA1789" s="137"/>
      <c r="BB1789" s="137"/>
      <c r="BC1789" s="137"/>
      <c r="BD1789" s="137"/>
      <c r="BE1789" s="137"/>
      <c r="BF1789" s="12"/>
    </row>
    <row r="1790" spans="1:58"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37"/>
      <c r="AW1790" s="137"/>
      <c r="AX1790" s="137"/>
      <c r="AY1790" s="137"/>
      <c r="AZ1790" s="137"/>
      <c r="BA1790" s="137"/>
      <c r="BB1790" s="137"/>
      <c r="BC1790" s="137"/>
      <c r="BD1790" s="137"/>
      <c r="BE1790" s="137"/>
      <c r="BF1790" s="12"/>
    </row>
    <row r="1791" spans="1:58"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37"/>
      <c r="AW1791" s="137"/>
      <c r="AX1791" s="137"/>
      <c r="AY1791" s="137"/>
      <c r="AZ1791" s="137"/>
      <c r="BA1791" s="137"/>
      <c r="BB1791" s="137"/>
      <c r="BC1791" s="137"/>
      <c r="BD1791" s="137"/>
      <c r="BE1791" s="137"/>
      <c r="BF1791" s="12"/>
    </row>
    <row r="1792" spans="1:58"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37"/>
      <c r="AW1792" s="137"/>
      <c r="AX1792" s="137"/>
      <c r="AY1792" s="137"/>
      <c r="AZ1792" s="137"/>
      <c r="BA1792" s="137"/>
      <c r="BB1792" s="137"/>
      <c r="BC1792" s="137"/>
      <c r="BD1792" s="137"/>
      <c r="BE1792" s="137"/>
      <c r="BF1792" s="12"/>
    </row>
    <row r="1793" spans="1:58"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37"/>
      <c r="AW1793" s="137"/>
      <c r="AX1793" s="137"/>
      <c r="AY1793" s="137"/>
      <c r="AZ1793" s="137"/>
      <c r="BA1793" s="137"/>
      <c r="BB1793" s="137"/>
      <c r="BC1793" s="137"/>
      <c r="BD1793" s="137"/>
      <c r="BE1793" s="137"/>
      <c r="BF1793" s="12"/>
    </row>
    <row r="1794" spans="1:58"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37"/>
      <c r="AW1794" s="137"/>
      <c r="AX1794" s="137"/>
      <c r="AY1794" s="137"/>
      <c r="AZ1794" s="137"/>
      <c r="BA1794" s="137"/>
      <c r="BB1794" s="137"/>
      <c r="BC1794" s="137"/>
      <c r="BD1794" s="137"/>
      <c r="BE1794" s="137"/>
      <c r="BF1794" s="12"/>
    </row>
    <row r="1795" spans="1:58"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37"/>
      <c r="AW1795" s="137"/>
      <c r="AX1795" s="137"/>
      <c r="AY1795" s="137"/>
      <c r="AZ1795" s="137"/>
      <c r="BA1795" s="137"/>
      <c r="BB1795" s="137"/>
      <c r="BC1795" s="137"/>
      <c r="BD1795" s="137"/>
      <c r="BE1795" s="137"/>
      <c r="BF1795" s="12"/>
    </row>
    <row r="1796" spans="1:58"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37"/>
      <c r="AW1796" s="137"/>
      <c r="AX1796" s="137"/>
      <c r="AY1796" s="137"/>
      <c r="AZ1796" s="137"/>
      <c r="BA1796" s="137"/>
      <c r="BB1796" s="137"/>
      <c r="BC1796" s="137"/>
      <c r="BD1796" s="137"/>
      <c r="BE1796" s="137"/>
      <c r="BF1796" s="12"/>
    </row>
    <row r="1797" spans="1:58"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37"/>
      <c r="AW1797" s="137"/>
      <c r="AX1797" s="137"/>
      <c r="AY1797" s="137"/>
      <c r="AZ1797" s="137"/>
      <c r="BA1797" s="137"/>
      <c r="BB1797" s="137"/>
      <c r="BC1797" s="137"/>
      <c r="BD1797" s="137"/>
      <c r="BE1797" s="137"/>
      <c r="BF1797" s="12"/>
    </row>
    <row r="1798" spans="1:58"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37"/>
      <c r="AW1798" s="137"/>
      <c r="AX1798" s="137"/>
      <c r="AY1798" s="137"/>
      <c r="AZ1798" s="137"/>
      <c r="BA1798" s="137"/>
      <c r="BB1798" s="137"/>
      <c r="BC1798" s="137"/>
      <c r="BD1798" s="137"/>
      <c r="BE1798" s="137"/>
      <c r="BF1798" s="12"/>
    </row>
    <row r="1799" spans="1:58"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37"/>
      <c r="AW1799" s="137"/>
      <c r="AX1799" s="137"/>
      <c r="AY1799" s="137"/>
      <c r="AZ1799" s="137"/>
      <c r="BA1799" s="137"/>
      <c r="BB1799" s="137"/>
      <c r="BC1799" s="137"/>
      <c r="BD1799" s="137"/>
      <c r="BE1799" s="137"/>
      <c r="BF1799" s="12"/>
    </row>
    <row r="1800" spans="1:58"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37"/>
      <c r="AW1800" s="137"/>
      <c r="AX1800" s="137"/>
      <c r="AY1800" s="137"/>
      <c r="AZ1800" s="137"/>
      <c r="BA1800" s="137"/>
      <c r="BB1800" s="137"/>
      <c r="BC1800" s="137"/>
      <c r="BD1800" s="137"/>
      <c r="BE1800" s="137"/>
      <c r="BF1800" s="12"/>
    </row>
    <row r="1801" spans="1:58"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37"/>
      <c r="AW1801" s="137"/>
      <c r="AX1801" s="137"/>
      <c r="AY1801" s="137"/>
      <c r="AZ1801" s="137"/>
      <c r="BA1801" s="137"/>
      <c r="BB1801" s="137"/>
      <c r="BC1801" s="137"/>
      <c r="BD1801" s="137"/>
      <c r="BE1801" s="137"/>
      <c r="BF1801" s="12"/>
    </row>
    <row r="1802" spans="1:58"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37"/>
      <c r="AW1802" s="137"/>
      <c r="AX1802" s="137"/>
      <c r="AY1802" s="137"/>
      <c r="AZ1802" s="137"/>
      <c r="BA1802" s="137"/>
      <c r="BB1802" s="137"/>
      <c r="BC1802" s="137"/>
      <c r="BD1802" s="137"/>
      <c r="BE1802" s="137"/>
      <c r="BF1802" s="12"/>
    </row>
    <row r="1803" spans="1:58"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37"/>
      <c r="AW1803" s="137"/>
      <c r="AX1803" s="137"/>
      <c r="AY1803" s="137"/>
      <c r="AZ1803" s="137"/>
      <c r="BA1803" s="137"/>
      <c r="BB1803" s="137"/>
      <c r="BC1803" s="137"/>
      <c r="BD1803" s="137"/>
      <c r="BE1803" s="137"/>
      <c r="BF1803" s="12"/>
    </row>
    <row r="1804" spans="1:58"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37"/>
      <c r="AW1804" s="137"/>
      <c r="AX1804" s="137"/>
      <c r="AY1804" s="137"/>
      <c r="AZ1804" s="137"/>
      <c r="BA1804" s="137"/>
      <c r="BB1804" s="137"/>
      <c r="BC1804" s="137"/>
      <c r="BD1804" s="137"/>
      <c r="BE1804" s="137"/>
      <c r="BF1804" s="12"/>
    </row>
    <row r="1805" spans="1:58"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37"/>
      <c r="AW1805" s="137"/>
      <c r="AX1805" s="137"/>
      <c r="AY1805" s="137"/>
      <c r="AZ1805" s="137"/>
      <c r="BA1805" s="137"/>
      <c r="BB1805" s="137"/>
      <c r="BC1805" s="137"/>
      <c r="BD1805" s="137"/>
      <c r="BE1805" s="137"/>
      <c r="BF1805" s="12"/>
    </row>
    <row r="1806" spans="1:58"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37"/>
      <c r="AW1806" s="137"/>
      <c r="AX1806" s="137"/>
      <c r="AY1806" s="137"/>
      <c r="AZ1806" s="137"/>
      <c r="BA1806" s="137"/>
      <c r="BB1806" s="137"/>
      <c r="BC1806" s="137"/>
      <c r="BD1806" s="137"/>
      <c r="BE1806" s="137"/>
      <c r="BF1806" s="12"/>
    </row>
    <row r="1807" spans="1:58"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37"/>
      <c r="AW1807" s="137"/>
      <c r="AX1807" s="137"/>
      <c r="AY1807" s="137"/>
      <c r="AZ1807" s="137"/>
      <c r="BA1807" s="137"/>
      <c r="BB1807" s="137"/>
      <c r="BC1807" s="137"/>
      <c r="BD1807" s="137"/>
      <c r="BE1807" s="137"/>
      <c r="BF1807" s="12"/>
    </row>
    <row r="1808" spans="1:58"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37"/>
      <c r="AW1808" s="137"/>
      <c r="AX1808" s="137"/>
      <c r="AY1808" s="137"/>
      <c r="AZ1808" s="137"/>
      <c r="BA1808" s="137"/>
      <c r="BB1808" s="137"/>
      <c r="BC1808" s="137"/>
      <c r="BD1808" s="137"/>
      <c r="BE1808" s="137"/>
      <c r="BF1808" s="12"/>
    </row>
    <row r="1809" spans="1:58"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37"/>
      <c r="AW1809" s="137"/>
      <c r="AX1809" s="137"/>
      <c r="AY1809" s="137"/>
      <c r="AZ1809" s="137"/>
      <c r="BA1809" s="137"/>
      <c r="BB1809" s="137"/>
      <c r="BC1809" s="137"/>
      <c r="BD1809" s="137"/>
      <c r="BE1809" s="137"/>
      <c r="BF1809" s="12"/>
    </row>
    <row r="1810" spans="1:58"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37"/>
      <c r="AW1810" s="137"/>
      <c r="AX1810" s="137"/>
      <c r="AY1810" s="137"/>
      <c r="AZ1810" s="137"/>
      <c r="BA1810" s="137"/>
      <c r="BB1810" s="137"/>
      <c r="BC1810" s="137"/>
      <c r="BD1810" s="137"/>
      <c r="BE1810" s="137"/>
      <c r="BF1810" s="12"/>
    </row>
    <row r="1811" spans="1:58"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37"/>
      <c r="AX1811" s="137"/>
      <c r="AY1811" s="137"/>
      <c r="AZ1811" s="137"/>
      <c r="BA1811" s="137"/>
      <c r="BB1811" s="137"/>
      <c r="BC1811" s="137"/>
      <c r="BD1811" s="137"/>
      <c r="BE1811" s="137"/>
      <c r="BF1811" s="12"/>
    </row>
    <row r="1812" spans="1:58"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37"/>
      <c r="AW1812" s="137"/>
      <c r="AX1812" s="137"/>
      <c r="AY1812" s="137"/>
      <c r="AZ1812" s="137"/>
      <c r="BA1812" s="137"/>
      <c r="BB1812" s="137"/>
      <c r="BC1812" s="137"/>
      <c r="BD1812" s="137"/>
      <c r="BE1812" s="137"/>
      <c r="BF1812" s="12"/>
    </row>
    <row r="1813" spans="1:58"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37"/>
      <c r="AW1813" s="137"/>
      <c r="AX1813" s="137"/>
      <c r="AY1813" s="137"/>
      <c r="AZ1813" s="137"/>
      <c r="BA1813" s="137"/>
      <c r="BB1813" s="137"/>
      <c r="BC1813" s="137"/>
      <c r="BD1813" s="137"/>
      <c r="BE1813" s="137"/>
      <c r="BF1813" s="12"/>
    </row>
    <row r="1814" spans="1:58"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37"/>
      <c r="AW1814" s="137"/>
      <c r="AX1814" s="137"/>
      <c r="AY1814" s="137"/>
      <c r="AZ1814" s="137"/>
      <c r="BA1814" s="137"/>
      <c r="BB1814" s="137"/>
      <c r="BC1814" s="137"/>
      <c r="BD1814" s="137"/>
      <c r="BE1814" s="137"/>
      <c r="BF1814" s="12"/>
    </row>
    <row r="1815" spans="1:58"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37"/>
      <c r="AW1815" s="137"/>
      <c r="AX1815" s="137"/>
      <c r="AY1815" s="137"/>
      <c r="AZ1815" s="137"/>
      <c r="BA1815" s="137"/>
      <c r="BB1815" s="137"/>
      <c r="BC1815" s="137"/>
      <c r="BD1815" s="137"/>
      <c r="BE1815" s="137"/>
      <c r="BF1815" s="12"/>
    </row>
    <row r="1816" spans="1:58"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37"/>
      <c r="AW1816" s="137"/>
      <c r="AX1816" s="137"/>
      <c r="AY1816" s="137"/>
      <c r="AZ1816" s="137"/>
      <c r="BA1816" s="137"/>
      <c r="BB1816" s="137"/>
      <c r="BC1816" s="137"/>
      <c r="BD1816" s="137"/>
      <c r="BE1816" s="137"/>
      <c r="BF1816" s="12"/>
    </row>
    <row r="1817" spans="1:58"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37"/>
      <c r="AW1817" s="137"/>
      <c r="AX1817" s="137"/>
      <c r="AY1817" s="137"/>
      <c r="AZ1817" s="137"/>
      <c r="BA1817" s="137"/>
      <c r="BB1817" s="137"/>
      <c r="BC1817" s="137"/>
      <c r="BD1817" s="137"/>
      <c r="BE1817" s="137"/>
      <c r="BF1817" s="12"/>
    </row>
    <row r="1818" spans="1:58"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37"/>
      <c r="AW1818" s="137"/>
      <c r="AX1818" s="137"/>
      <c r="AY1818" s="137"/>
      <c r="AZ1818" s="137"/>
      <c r="BA1818" s="137"/>
      <c r="BB1818" s="137"/>
      <c r="BC1818" s="137"/>
      <c r="BD1818" s="137"/>
      <c r="BE1818" s="137"/>
      <c r="BF1818" s="12"/>
    </row>
    <row r="1819" spans="1:58"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37"/>
      <c r="AW1819" s="137"/>
      <c r="AX1819" s="137"/>
      <c r="AY1819" s="137"/>
      <c r="AZ1819" s="137"/>
      <c r="BA1819" s="137"/>
      <c r="BB1819" s="137"/>
      <c r="BC1819" s="137"/>
      <c r="BD1819" s="137"/>
      <c r="BE1819" s="137"/>
      <c r="BF1819" s="12"/>
    </row>
    <row r="1820" spans="1:58"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37"/>
      <c r="AW1820" s="137"/>
      <c r="AX1820" s="137"/>
      <c r="AY1820" s="137"/>
      <c r="AZ1820" s="137"/>
      <c r="BA1820" s="137"/>
      <c r="BB1820" s="137"/>
      <c r="BC1820" s="137"/>
      <c r="BD1820" s="137"/>
      <c r="BE1820" s="137"/>
      <c r="BF1820" s="12"/>
    </row>
    <row r="1821" spans="1:58"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37"/>
      <c r="AW1821" s="137"/>
      <c r="AX1821" s="137"/>
      <c r="AY1821" s="137"/>
      <c r="AZ1821" s="137"/>
      <c r="BA1821" s="137"/>
      <c r="BB1821" s="137"/>
      <c r="BC1821" s="137"/>
      <c r="BD1821" s="137"/>
      <c r="BE1821" s="137"/>
      <c r="BF1821" s="12"/>
    </row>
    <row r="1822" spans="1:58"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37"/>
      <c r="AW1822" s="137"/>
      <c r="AX1822" s="137"/>
      <c r="AY1822" s="137"/>
      <c r="AZ1822" s="137"/>
      <c r="BA1822" s="137"/>
      <c r="BB1822" s="137"/>
      <c r="BC1822" s="137"/>
      <c r="BD1822" s="137"/>
      <c r="BE1822" s="137"/>
      <c r="BF1822" s="12"/>
    </row>
    <row r="1823" spans="1:58"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37"/>
      <c r="AW1823" s="137"/>
      <c r="AX1823" s="137"/>
      <c r="AY1823" s="137"/>
      <c r="AZ1823" s="137"/>
      <c r="BA1823" s="137"/>
      <c r="BB1823" s="137"/>
      <c r="BC1823" s="137"/>
      <c r="BD1823" s="137"/>
      <c r="BE1823" s="137"/>
      <c r="BF1823" s="12"/>
    </row>
    <row r="1824" spans="1:58"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37"/>
      <c r="AW1824" s="137"/>
      <c r="AX1824" s="137"/>
      <c r="AY1824" s="137"/>
      <c r="AZ1824" s="137"/>
      <c r="BA1824" s="137"/>
      <c r="BB1824" s="137"/>
      <c r="BC1824" s="137"/>
      <c r="BD1824" s="137"/>
      <c r="BE1824" s="137"/>
      <c r="BF1824" s="12"/>
    </row>
    <row r="1825" spans="1:58"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37"/>
      <c r="AW1825" s="137"/>
      <c r="AX1825" s="137"/>
      <c r="AY1825" s="137"/>
      <c r="AZ1825" s="137"/>
      <c r="BA1825" s="137"/>
      <c r="BB1825" s="137"/>
      <c r="BC1825" s="137"/>
      <c r="BD1825" s="137"/>
      <c r="BE1825" s="137"/>
      <c r="BF1825" s="12"/>
    </row>
    <row r="1826" spans="1:58"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37"/>
      <c r="AW1826" s="137"/>
      <c r="AX1826" s="137"/>
      <c r="AY1826" s="137"/>
      <c r="AZ1826" s="137"/>
      <c r="BA1826" s="137"/>
      <c r="BB1826" s="137"/>
      <c r="BC1826" s="137"/>
      <c r="BD1826" s="137"/>
      <c r="BE1826" s="137"/>
      <c r="BF1826" s="12"/>
    </row>
    <row r="1827" spans="1:58"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37"/>
      <c r="AW1827" s="137"/>
      <c r="AX1827" s="137"/>
      <c r="AY1827" s="137"/>
      <c r="AZ1827" s="137"/>
      <c r="BA1827" s="137"/>
      <c r="BB1827" s="137"/>
      <c r="BC1827" s="137"/>
      <c r="BD1827" s="137"/>
      <c r="BE1827" s="137"/>
      <c r="BF1827" s="12"/>
    </row>
    <row r="1828" spans="1:58"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37"/>
      <c r="AW1828" s="137"/>
      <c r="AX1828" s="137"/>
      <c r="AY1828" s="137"/>
      <c r="AZ1828" s="137"/>
      <c r="BA1828" s="137"/>
      <c r="BB1828" s="137"/>
      <c r="BC1828" s="137"/>
      <c r="BD1828" s="137"/>
      <c r="BE1828" s="137"/>
      <c r="BF1828" s="12"/>
    </row>
    <row r="1829" spans="1:58"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37"/>
      <c r="AW1829" s="137"/>
      <c r="AX1829" s="137"/>
      <c r="AY1829" s="137"/>
      <c r="AZ1829" s="137"/>
      <c r="BA1829" s="137"/>
      <c r="BB1829" s="137"/>
      <c r="BC1829" s="137"/>
      <c r="BD1829" s="137"/>
      <c r="BE1829" s="137"/>
      <c r="BF1829" s="12"/>
    </row>
    <row r="1830" spans="1:58"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37"/>
      <c r="AW1830" s="137"/>
      <c r="AX1830" s="137"/>
      <c r="AY1830" s="137"/>
      <c r="AZ1830" s="137"/>
      <c r="BA1830" s="137"/>
      <c r="BB1830" s="137"/>
      <c r="BC1830" s="137"/>
      <c r="BD1830" s="137"/>
      <c r="BE1830" s="137"/>
      <c r="BF1830" s="12"/>
    </row>
    <row r="1831" spans="1:58"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37"/>
      <c r="AW1831" s="137"/>
      <c r="AX1831" s="137"/>
      <c r="AY1831" s="137"/>
      <c r="AZ1831" s="137"/>
      <c r="BA1831" s="137"/>
      <c r="BB1831" s="137"/>
      <c r="BC1831" s="137"/>
      <c r="BD1831" s="137"/>
      <c r="BE1831" s="137"/>
      <c r="BF1831" s="12"/>
    </row>
    <row r="1832" spans="1:58"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37"/>
      <c r="AW1832" s="137"/>
      <c r="AX1832" s="137"/>
      <c r="AY1832" s="137"/>
      <c r="AZ1832" s="137"/>
      <c r="BA1832" s="137"/>
      <c r="BB1832" s="137"/>
      <c r="BC1832" s="137"/>
      <c r="BD1832" s="137"/>
      <c r="BE1832" s="137"/>
      <c r="BF1832" s="12"/>
    </row>
    <row r="1833" spans="1:58"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37"/>
      <c r="AW1833" s="137"/>
      <c r="AX1833" s="137"/>
      <c r="AY1833" s="137"/>
      <c r="AZ1833" s="137"/>
      <c r="BA1833" s="137"/>
      <c r="BB1833" s="137"/>
      <c r="BC1833" s="137"/>
      <c r="BD1833" s="137"/>
      <c r="BE1833" s="137"/>
      <c r="BF1833" s="12"/>
    </row>
    <row r="1834" spans="1:58"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37"/>
      <c r="AW1834" s="137"/>
      <c r="AX1834" s="137"/>
      <c r="AY1834" s="137"/>
      <c r="AZ1834" s="137"/>
      <c r="BA1834" s="137"/>
      <c r="BB1834" s="137"/>
      <c r="BC1834" s="137"/>
      <c r="BD1834" s="137"/>
      <c r="BE1834" s="137"/>
      <c r="BF1834" s="12"/>
    </row>
    <row r="1835" spans="1:58"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37"/>
      <c r="AW1835" s="137"/>
      <c r="AX1835" s="137"/>
      <c r="AY1835" s="137"/>
      <c r="AZ1835" s="137"/>
      <c r="BA1835" s="137"/>
      <c r="BB1835" s="137"/>
      <c r="BC1835" s="137"/>
      <c r="BD1835" s="137"/>
      <c r="BE1835" s="137"/>
      <c r="BF1835" s="12"/>
    </row>
    <row r="1836" spans="1:58"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37"/>
      <c r="AW1836" s="137"/>
      <c r="AX1836" s="137"/>
      <c r="AY1836" s="137"/>
      <c r="AZ1836" s="137"/>
      <c r="BA1836" s="137"/>
      <c r="BB1836" s="137"/>
      <c r="BC1836" s="137"/>
      <c r="BD1836" s="137"/>
      <c r="BE1836" s="137"/>
      <c r="BF1836" s="12"/>
    </row>
    <row r="1837" spans="1:58"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37"/>
      <c r="AW1837" s="137"/>
      <c r="AX1837" s="137"/>
      <c r="AY1837" s="137"/>
      <c r="AZ1837" s="137"/>
      <c r="BA1837" s="137"/>
      <c r="BB1837" s="137"/>
      <c r="BC1837" s="137"/>
      <c r="BD1837" s="137"/>
      <c r="BE1837" s="137"/>
      <c r="BF1837" s="12"/>
    </row>
    <row r="1838" spans="1:58"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37"/>
      <c r="AW1838" s="137"/>
      <c r="AX1838" s="137"/>
      <c r="AY1838" s="137"/>
      <c r="AZ1838" s="137"/>
      <c r="BA1838" s="137"/>
      <c r="BB1838" s="137"/>
      <c r="BC1838" s="137"/>
      <c r="BD1838" s="137"/>
      <c r="BE1838" s="137"/>
      <c r="BF1838" s="12"/>
    </row>
    <row r="1839" spans="1:58"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37"/>
      <c r="AW1839" s="137"/>
      <c r="AX1839" s="137"/>
      <c r="AY1839" s="137"/>
      <c r="AZ1839" s="137"/>
      <c r="BA1839" s="137"/>
      <c r="BB1839" s="137"/>
      <c r="BC1839" s="137"/>
      <c r="BD1839" s="137"/>
      <c r="BE1839" s="137"/>
      <c r="BF1839" s="12"/>
    </row>
    <row r="1840" spans="1:58"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37"/>
      <c r="AW1840" s="137"/>
      <c r="AX1840" s="137"/>
      <c r="AY1840" s="137"/>
      <c r="AZ1840" s="137"/>
      <c r="BA1840" s="137"/>
      <c r="BB1840" s="137"/>
      <c r="BC1840" s="137"/>
      <c r="BD1840" s="137"/>
      <c r="BE1840" s="137"/>
      <c r="BF1840" s="12"/>
    </row>
    <row r="1841" spans="1:58"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37"/>
      <c r="AW1841" s="137"/>
      <c r="AX1841" s="137"/>
      <c r="AY1841" s="137"/>
      <c r="AZ1841" s="137"/>
      <c r="BA1841" s="137"/>
      <c r="BB1841" s="137"/>
      <c r="BC1841" s="137"/>
      <c r="BD1841" s="137"/>
      <c r="BE1841" s="137"/>
      <c r="BF1841" s="12"/>
    </row>
    <row r="1842" spans="1:58"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37"/>
      <c r="AW1842" s="137"/>
      <c r="AX1842" s="137"/>
      <c r="AY1842" s="137"/>
      <c r="AZ1842" s="137"/>
      <c r="BA1842" s="137"/>
      <c r="BB1842" s="137"/>
      <c r="BC1842" s="137"/>
      <c r="BD1842" s="137"/>
      <c r="BE1842" s="137"/>
      <c r="BF1842" s="12"/>
    </row>
    <row r="1843" spans="1:58"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37"/>
      <c r="AW1843" s="137"/>
      <c r="AX1843" s="137"/>
      <c r="AY1843" s="137"/>
      <c r="AZ1843" s="137"/>
      <c r="BA1843" s="137"/>
      <c r="BB1843" s="137"/>
      <c r="BC1843" s="137"/>
      <c r="BD1843" s="137"/>
      <c r="BE1843" s="137"/>
      <c r="BF1843" s="12"/>
    </row>
    <row r="1844" spans="1:58"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37"/>
      <c r="AW1844" s="137"/>
      <c r="AX1844" s="137"/>
      <c r="AY1844" s="137"/>
      <c r="AZ1844" s="137"/>
      <c r="BA1844" s="137"/>
      <c r="BB1844" s="137"/>
      <c r="BC1844" s="137"/>
      <c r="BD1844" s="137"/>
      <c r="BE1844" s="137"/>
      <c r="BF1844" s="12"/>
    </row>
    <row r="1845" spans="1:58"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37"/>
      <c r="AW1845" s="137"/>
      <c r="AX1845" s="137"/>
      <c r="AY1845" s="137"/>
      <c r="AZ1845" s="137"/>
      <c r="BA1845" s="137"/>
      <c r="BB1845" s="137"/>
      <c r="BC1845" s="137"/>
      <c r="BD1845" s="137"/>
      <c r="BE1845" s="137"/>
      <c r="BF1845" s="12"/>
    </row>
    <row r="1846" spans="1:58"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37"/>
      <c r="AW1846" s="137"/>
      <c r="AX1846" s="137"/>
      <c r="AY1846" s="137"/>
      <c r="AZ1846" s="137"/>
      <c r="BA1846" s="137"/>
      <c r="BB1846" s="137"/>
      <c r="BC1846" s="137"/>
      <c r="BD1846" s="137"/>
      <c r="BE1846" s="137"/>
      <c r="BF1846" s="12"/>
    </row>
    <row r="1847" spans="1:58"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37"/>
      <c r="AW1847" s="137"/>
      <c r="AX1847" s="137"/>
      <c r="AY1847" s="137"/>
      <c r="AZ1847" s="137"/>
      <c r="BA1847" s="137"/>
      <c r="BB1847" s="137"/>
      <c r="BC1847" s="137"/>
      <c r="BD1847" s="137"/>
      <c r="BE1847" s="137"/>
      <c r="BF1847" s="12"/>
    </row>
    <row r="1848" spans="1:58"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37"/>
      <c r="AW1848" s="137"/>
      <c r="AX1848" s="137"/>
      <c r="AY1848" s="137"/>
      <c r="AZ1848" s="137"/>
      <c r="BA1848" s="137"/>
      <c r="BB1848" s="137"/>
      <c r="BC1848" s="137"/>
      <c r="BD1848" s="137"/>
      <c r="BE1848" s="137"/>
      <c r="BF1848" s="12"/>
    </row>
    <row r="1849" spans="1:58"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37"/>
      <c r="AW1849" s="137"/>
      <c r="AX1849" s="137"/>
      <c r="AY1849" s="137"/>
      <c r="AZ1849" s="137"/>
      <c r="BA1849" s="137"/>
      <c r="BB1849" s="137"/>
      <c r="BC1849" s="137"/>
      <c r="BD1849" s="137"/>
      <c r="BE1849" s="137"/>
      <c r="BF1849" s="12"/>
    </row>
    <row r="1850" spans="1:58"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37"/>
      <c r="AW1850" s="137"/>
      <c r="AX1850" s="137"/>
      <c r="AY1850" s="137"/>
      <c r="AZ1850" s="137"/>
      <c r="BA1850" s="137"/>
      <c r="BB1850" s="137"/>
      <c r="BC1850" s="137"/>
      <c r="BD1850" s="137"/>
      <c r="BE1850" s="137"/>
      <c r="BF1850" s="12"/>
    </row>
    <row r="1851" spans="1:58"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37"/>
      <c r="AW1851" s="137"/>
      <c r="AX1851" s="137"/>
      <c r="AY1851" s="137"/>
      <c r="AZ1851" s="137"/>
      <c r="BA1851" s="137"/>
      <c r="BB1851" s="137"/>
      <c r="BC1851" s="137"/>
      <c r="BD1851" s="137"/>
      <c r="BE1851" s="137"/>
      <c r="BF1851" s="12"/>
    </row>
    <row r="1852" spans="1:58"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37"/>
      <c r="AW1852" s="137"/>
      <c r="AX1852" s="137"/>
      <c r="AY1852" s="137"/>
      <c r="AZ1852" s="137"/>
      <c r="BA1852" s="137"/>
      <c r="BB1852" s="137"/>
      <c r="BC1852" s="137"/>
      <c r="BD1852" s="137"/>
      <c r="BE1852" s="137"/>
      <c r="BF1852" s="12"/>
    </row>
    <row r="1853" spans="1:58"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37"/>
      <c r="AW1853" s="137"/>
      <c r="AX1853" s="137"/>
      <c r="AY1853" s="137"/>
      <c r="AZ1853" s="137"/>
      <c r="BA1853" s="137"/>
      <c r="BB1853" s="137"/>
      <c r="BC1853" s="137"/>
      <c r="BD1853" s="137"/>
      <c r="BE1853" s="137"/>
      <c r="BF1853" s="12"/>
    </row>
    <row r="1854" spans="1:58"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37"/>
      <c r="AW1854" s="137"/>
      <c r="AX1854" s="137"/>
      <c r="AY1854" s="137"/>
      <c r="AZ1854" s="137"/>
      <c r="BA1854" s="137"/>
      <c r="BB1854" s="137"/>
      <c r="BC1854" s="137"/>
      <c r="BD1854" s="137"/>
      <c r="BE1854" s="137"/>
      <c r="BF1854" s="12"/>
    </row>
    <row r="1855" spans="1:58"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37"/>
      <c r="AW1855" s="137"/>
      <c r="AX1855" s="137"/>
      <c r="AY1855" s="137"/>
      <c r="AZ1855" s="137"/>
      <c r="BA1855" s="137"/>
      <c r="BB1855" s="137"/>
      <c r="BC1855" s="137"/>
      <c r="BD1855" s="137"/>
      <c r="BE1855" s="137"/>
      <c r="BF1855" s="12"/>
    </row>
    <row r="1856" spans="1:58"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37"/>
      <c r="AW1856" s="137"/>
      <c r="AX1856" s="137"/>
      <c r="AY1856" s="137"/>
      <c r="AZ1856" s="137"/>
      <c r="BA1856" s="137"/>
      <c r="BB1856" s="137"/>
      <c r="BC1856" s="137"/>
      <c r="BD1856" s="137"/>
      <c r="BE1856" s="137"/>
      <c r="BF1856" s="12"/>
    </row>
    <row r="1857" spans="1:58"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37"/>
      <c r="AW1857" s="137"/>
      <c r="AX1857" s="137"/>
      <c r="AY1857" s="137"/>
      <c r="AZ1857" s="137"/>
      <c r="BA1857" s="137"/>
      <c r="BB1857" s="137"/>
      <c r="BC1857" s="137"/>
      <c r="BD1857" s="137"/>
      <c r="BE1857" s="137"/>
      <c r="BF1857" s="12"/>
    </row>
    <row r="1858" spans="1:58"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37"/>
      <c r="AW1858" s="137"/>
      <c r="AX1858" s="137"/>
      <c r="AY1858" s="137"/>
      <c r="AZ1858" s="137"/>
      <c r="BA1858" s="137"/>
      <c r="BB1858" s="137"/>
      <c r="BC1858" s="137"/>
      <c r="BD1858" s="137"/>
      <c r="BE1858" s="137"/>
      <c r="BF1858" s="12"/>
    </row>
    <row r="1859" spans="1:58"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37"/>
      <c r="AW1859" s="137"/>
      <c r="AX1859" s="137"/>
      <c r="AY1859" s="137"/>
      <c r="AZ1859" s="137"/>
      <c r="BA1859" s="137"/>
      <c r="BB1859" s="137"/>
      <c r="BC1859" s="137"/>
      <c r="BD1859" s="137"/>
      <c r="BE1859" s="137"/>
      <c r="BF1859" s="12"/>
    </row>
    <row r="1860" spans="1:58"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37"/>
      <c r="AW1860" s="137"/>
      <c r="AX1860" s="137"/>
      <c r="AY1860" s="137"/>
      <c r="AZ1860" s="137"/>
      <c r="BA1860" s="137"/>
      <c r="BB1860" s="137"/>
      <c r="BC1860" s="137"/>
      <c r="BD1860" s="137"/>
      <c r="BE1860" s="137"/>
      <c r="BF1860" s="12"/>
    </row>
    <row r="1861" spans="1:58"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37"/>
      <c r="AW1861" s="137"/>
      <c r="AX1861" s="137"/>
      <c r="AY1861" s="137"/>
      <c r="AZ1861" s="137"/>
      <c r="BA1861" s="137"/>
      <c r="BB1861" s="137"/>
      <c r="BC1861" s="137"/>
      <c r="BD1861" s="137"/>
      <c r="BE1861" s="137"/>
      <c r="BF1861" s="12"/>
    </row>
    <row r="1862" spans="1:58"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37"/>
      <c r="AW1862" s="137"/>
      <c r="AX1862" s="137"/>
      <c r="AY1862" s="137"/>
      <c r="AZ1862" s="137"/>
      <c r="BA1862" s="137"/>
      <c r="BB1862" s="137"/>
      <c r="BC1862" s="137"/>
      <c r="BD1862" s="137"/>
      <c r="BE1862" s="137"/>
      <c r="BF1862" s="12"/>
    </row>
    <row r="1863" spans="1:58"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37"/>
      <c r="AW1863" s="137"/>
      <c r="AX1863" s="137"/>
      <c r="AY1863" s="137"/>
      <c r="AZ1863" s="137"/>
      <c r="BA1863" s="137"/>
      <c r="BB1863" s="137"/>
      <c r="BC1863" s="137"/>
      <c r="BD1863" s="137"/>
      <c r="BE1863" s="137"/>
      <c r="BF1863" s="12"/>
    </row>
    <row r="1864" spans="1:58"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37"/>
      <c r="AW1864" s="137"/>
      <c r="AX1864" s="137"/>
      <c r="AY1864" s="137"/>
      <c r="AZ1864" s="137"/>
      <c r="BA1864" s="137"/>
      <c r="BB1864" s="137"/>
      <c r="BC1864" s="137"/>
      <c r="BD1864" s="137"/>
      <c r="BE1864" s="137"/>
      <c r="BF1864" s="12"/>
    </row>
    <row r="1865" spans="1:58"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37"/>
      <c r="AW1865" s="137"/>
      <c r="AX1865" s="137"/>
      <c r="AY1865" s="137"/>
      <c r="AZ1865" s="137"/>
      <c r="BA1865" s="137"/>
      <c r="BB1865" s="137"/>
      <c r="BC1865" s="137"/>
      <c r="BD1865" s="137"/>
      <c r="BE1865" s="137"/>
      <c r="BF1865" s="12"/>
    </row>
    <row r="1866" spans="1:58"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37"/>
      <c r="AW1866" s="137"/>
      <c r="AX1866" s="137"/>
      <c r="AY1866" s="137"/>
      <c r="AZ1866" s="137"/>
      <c r="BA1866" s="137"/>
      <c r="BB1866" s="137"/>
      <c r="BC1866" s="137"/>
      <c r="BD1866" s="137"/>
      <c r="BE1866" s="137"/>
      <c r="BF1866" s="12"/>
    </row>
    <row r="1867" spans="1:58"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37"/>
      <c r="AW1867" s="137"/>
      <c r="AX1867" s="137"/>
      <c r="AY1867" s="137"/>
      <c r="AZ1867" s="137"/>
      <c r="BA1867" s="137"/>
      <c r="BB1867" s="137"/>
      <c r="BC1867" s="137"/>
      <c r="BD1867" s="137"/>
      <c r="BE1867" s="137"/>
      <c r="BF1867" s="12"/>
    </row>
    <row r="1868" spans="1:58"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37"/>
      <c r="AV1868" s="137"/>
      <c r="AW1868" s="137"/>
      <c r="AX1868" s="137"/>
      <c r="AY1868" s="137"/>
      <c r="AZ1868" s="137"/>
      <c r="BA1868" s="137"/>
      <c r="BB1868" s="137"/>
      <c r="BC1868" s="137"/>
      <c r="BD1868" s="137"/>
      <c r="BE1868" s="137"/>
      <c r="BF1868" s="12"/>
    </row>
    <row r="1869" spans="1:58"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37"/>
      <c r="AV1869" s="137"/>
      <c r="AW1869" s="137"/>
      <c r="AX1869" s="137"/>
      <c r="AY1869" s="137"/>
      <c r="AZ1869" s="137"/>
      <c r="BA1869" s="137"/>
      <c r="BB1869" s="137"/>
      <c r="BC1869" s="137"/>
      <c r="BD1869" s="137"/>
      <c r="BE1869" s="137"/>
      <c r="BF1869" s="12"/>
    </row>
    <row r="1870" spans="1:58" s="21" customFormat="1" ht="11.25" hidden="1" x14ac:dyDescent="0.2">
      <c r="A1870" s="17"/>
      <c r="B1870" s="18"/>
      <c r="C1870" s="19"/>
      <c r="D1870" s="19"/>
      <c r="E1870" s="20"/>
      <c r="F1870" s="137"/>
      <c r="G1870" s="137"/>
      <c r="H1870" s="137"/>
      <c r="I1870" s="137"/>
      <c r="J1870" s="137"/>
      <c r="K1870" s="137"/>
      <c r="L1870" s="137"/>
      <c r="M1870" s="137"/>
      <c r="N1870" s="137"/>
      <c r="O1870" s="137"/>
      <c r="P1870" s="137"/>
      <c r="Q1870" s="137"/>
      <c r="R1870" s="137"/>
      <c r="S1870" s="137"/>
      <c r="T1870" s="137"/>
      <c r="U1870" s="137"/>
      <c r="V1870" s="137"/>
      <c r="W1870" s="137"/>
      <c r="X1870" s="137"/>
      <c r="Y1870" s="137"/>
      <c r="Z1870" s="137"/>
      <c r="AA1870" s="137"/>
      <c r="AB1870" s="137"/>
      <c r="AC1870" s="137"/>
      <c r="AD1870" s="137"/>
      <c r="AE1870" s="137"/>
      <c r="AF1870" s="137"/>
      <c r="AG1870" s="137"/>
      <c r="AH1870" s="137"/>
      <c r="AI1870" s="137"/>
      <c r="AJ1870" s="137"/>
      <c r="AK1870" s="137"/>
      <c r="AL1870" s="137"/>
      <c r="AM1870" s="137"/>
      <c r="AN1870" s="137"/>
      <c r="AO1870" s="137"/>
      <c r="AP1870" s="137"/>
      <c r="AQ1870" s="137"/>
      <c r="AR1870" s="137"/>
      <c r="AS1870" s="137"/>
      <c r="AT1870" s="137"/>
      <c r="AU1870" s="137"/>
      <c r="AV1870" s="137"/>
      <c r="AW1870" s="137"/>
      <c r="AX1870" s="137"/>
      <c r="AY1870" s="137"/>
      <c r="AZ1870" s="137"/>
      <c r="BA1870" s="137"/>
      <c r="BB1870" s="137"/>
      <c r="BC1870" s="137"/>
      <c r="BD1870" s="137"/>
      <c r="BE1870" s="137"/>
      <c r="BF1870" s="12"/>
    </row>
  </sheetData>
  <sheetProtection algorithmName="SHA-512" hashValue="6hdMKsN9aPnkZ4eeoNX1E90YNTZ9wCV60BsT1gI2v0fTkXg++0+n366yDRWeGJAWkh0/HwUekK31j/H0kwkHYw==" saltValue="Xacmf4690pdjchFFhEZzmQ==" spinCount="100000" sheet="1" objects="1" scenarios="1"/>
  <mergeCells count="10">
    <mergeCell ref="E48:AI48"/>
    <mergeCell ref="E47:AM47"/>
    <mergeCell ref="E40:AT40"/>
    <mergeCell ref="E46:AT46"/>
    <mergeCell ref="E4:BE4"/>
    <mergeCell ref="E13:BE13"/>
    <mergeCell ref="E16:BE16"/>
    <mergeCell ref="E23:BE23"/>
    <mergeCell ref="E27:BE27"/>
    <mergeCell ref="E35:BE35"/>
  </mergeCells>
  <pageMargins left="0.7" right="0.7" top="0.75" bottom="0.75" header="0.3" footer="0.3"/>
  <pageSetup orientation="portrait" horizontalDpi="1200" verticalDpi="1200" r:id="rId1"/>
  <ignoredErrors>
    <ignoredError sqref="AT23 AT27 AT35 F28:AG28 F30:AG33 F29:AF29 F34:AF34 F36:AR39 E35:AR35 F24:AR26 E27:AR27 F17:AR22 E23:AR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328" t="str">
        <f ca="1">TEXT(TODAY()-30,"MMMM yyyy")</f>
        <v>January 2022</v>
      </c>
      <c r="B1" s="328"/>
      <c r="C1" s="328"/>
      <c r="D1" s="328"/>
      <c r="E1" s="328"/>
      <c r="S1" s="179">
        <f>Table!AT2</f>
        <v>0</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58</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217</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BK1" workbookViewId="0">
      <selection activeCell="BR20" sqref="BR20"/>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v>44409</v>
      </c>
      <c r="BJ12" s="103">
        <v>44440</v>
      </c>
      <c r="BK12" s="103">
        <v>44470</v>
      </c>
      <c r="BL12" s="103">
        <v>44501</v>
      </c>
      <c r="BM12" s="103">
        <v>44531</v>
      </c>
      <c r="BN12" s="103">
        <v>44562</v>
      </c>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44608</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v>4.9237170596394098</v>
      </c>
      <c r="BJ14" s="59">
        <v>4.2068965517241264</v>
      </c>
      <c r="BK14" s="59">
        <v>4.3328748280605067</v>
      </c>
      <c r="BL14" s="59">
        <v>4.3956043956044022</v>
      </c>
      <c r="BM14" s="59">
        <v>5.0379572118702365</v>
      </c>
      <c r="BN14" s="59">
        <v>5.3534660260809996</v>
      </c>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44608</v>
      </c>
      <c r="F15" s="53">
        <v>2.1293375394321856</v>
      </c>
      <c r="G15" s="53">
        <v>2.0456333595594067</v>
      </c>
      <c r="H15" s="53">
        <v>1.5637216575449475</v>
      </c>
      <c r="I15" s="53">
        <v>1.6367887763055311</v>
      </c>
      <c r="J15" s="53">
        <v>1.3198757763975166</v>
      </c>
      <c r="K15" s="53">
        <v>1.0069713400464808</v>
      </c>
      <c r="L15" s="53">
        <v>1.1636927851047307</v>
      </c>
      <c r="M15" s="53">
        <v>1.3986013986014179</v>
      </c>
      <c r="N15" s="53">
        <v>1.552795031055898</v>
      </c>
      <c r="O15" s="53">
        <v>1.3942680092951187</v>
      </c>
      <c r="P15" s="53">
        <v>2.0995334370140117</v>
      </c>
      <c r="Q15" s="53">
        <v>1.8691588785046731</v>
      </c>
      <c r="R15" s="53">
        <v>1.698841698841691</v>
      </c>
      <c r="S15" s="53">
        <v>2.1588280647648617</v>
      </c>
      <c r="T15" s="53">
        <v>2.3094688221708903</v>
      </c>
      <c r="U15" s="53">
        <v>2.223926380368102</v>
      </c>
      <c r="V15" s="53">
        <v>2.2222222222222365</v>
      </c>
      <c r="W15" s="53">
        <v>2.4539877300613355</v>
      </c>
      <c r="X15" s="53">
        <v>2.9907975460122804</v>
      </c>
      <c r="Y15" s="53">
        <v>2.8352490421455823</v>
      </c>
      <c r="Z15" s="53">
        <v>2.2171253822629744</v>
      </c>
      <c r="AA15" s="53">
        <v>2.4446142093200729</v>
      </c>
      <c r="AB15" s="53">
        <v>1.6755521706016685</v>
      </c>
      <c r="AC15" s="53">
        <v>1.9877675840978437</v>
      </c>
      <c r="AD15" s="53">
        <v>1.4426727410782103</v>
      </c>
      <c r="AE15" s="53">
        <v>1.5094339622641506</v>
      </c>
      <c r="AF15" s="53">
        <v>1.8811136192625977</v>
      </c>
      <c r="AG15" s="53">
        <v>2.0255063765941328</v>
      </c>
      <c r="AH15" s="53">
        <v>2.398800599700146</v>
      </c>
      <c r="AI15" s="53">
        <v>2.0209580838323582</v>
      </c>
      <c r="AJ15" s="53">
        <v>2.010424422933732</v>
      </c>
      <c r="AK15" s="53">
        <v>1.9374068554396606</v>
      </c>
      <c r="AL15" s="53">
        <v>1.8698578908002972</v>
      </c>
      <c r="AM15" s="53">
        <v>1.8642803877703118</v>
      </c>
      <c r="AN15" s="53">
        <v>2.1722846441947663</v>
      </c>
      <c r="AO15" s="53">
        <v>2.2488755622188883</v>
      </c>
      <c r="AP15" s="53">
        <v>2.3952095808383422</v>
      </c>
      <c r="AQ15" s="53">
        <v>2.1561338289962872</v>
      </c>
      <c r="AR15" s="53">
        <v>0.88626292466764678</v>
      </c>
      <c r="AS15" s="53">
        <v>-0.22058823529412797</v>
      </c>
      <c r="AT15" s="53">
        <v>-0.36603221083455484</v>
      </c>
      <c r="AU15" s="53">
        <v>0.66030814380042546</v>
      </c>
      <c r="AV15" s="53">
        <v>0.14598540145984717</v>
      </c>
      <c r="AW15" s="53">
        <v>0.14619883040933868</v>
      </c>
      <c r="AX15" s="53">
        <v>0.51395007342145416</v>
      </c>
      <c r="AY15" s="53">
        <v>0.65885797950220315</v>
      </c>
      <c r="AZ15" s="53">
        <v>0.95307917888560745</v>
      </c>
      <c r="BA15" s="53">
        <v>0.73313782991202281</v>
      </c>
      <c r="BB15" s="53">
        <v>1.0233918128654818</v>
      </c>
      <c r="BC15" s="53">
        <v>1.0917030567685559</v>
      </c>
      <c r="BD15" s="53">
        <v>2.196193265007329</v>
      </c>
      <c r="BE15" s="53">
        <v>3.3898305084745894</v>
      </c>
      <c r="BF15" s="53">
        <v>3.6002939015429947</v>
      </c>
      <c r="BG15" s="53">
        <v>3.0612244897959329</v>
      </c>
      <c r="BH15" s="53">
        <v>3.7172011661807725</v>
      </c>
      <c r="BI15" s="53">
        <v>4.0875912408758985</v>
      </c>
      <c r="BJ15" s="53">
        <v>4.3827611395178989</v>
      </c>
      <c r="BK15" s="53">
        <v>4.6545454545454668</v>
      </c>
      <c r="BL15" s="53">
        <v>4.7204066811910028</v>
      </c>
      <c r="BM15" s="53">
        <v>4.8034934497816595</v>
      </c>
      <c r="BN15" s="53">
        <v>5.137481910274988</v>
      </c>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44596</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v>10</v>
      </c>
      <c r="BJ16" s="53">
        <v>9.1999999999999993</v>
      </c>
      <c r="BK16" s="53">
        <v>8.1999999999999993</v>
      </c>
      <c r="BL16" s="53">
        <v>7.7</v>
      </c>
      <c r="BM16" s="53">
        <v>7.6</v>
      </c>
      <c r="BN16" s="53">
        <v>7.8</v>
      </c>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44596</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v>7.7</v>
      </c>
      <c r="BJ17" s="53">
        <v>7.3</v>
      </c>
      <c r="BK17" s="53">
        <v>6.8</v>
      </c>
      <c r="BL17" s="53">
        <v>6</v>
      </c>
      <c r="BM17" s="53">
        <v>5.7</v>
      </c>
      <c r="BN17" s="53">
        <v>5.9</v>
      </c>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44596</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v>861.5</v>
      </c>
      <c r="BJ18" s="53">
        <v>872.5</v>
      </c>
      <c r="BK18" s="53">
        <v>887.3</v>
      </c>
      <c r="BL18" s="53">
        <v>885.5</v>
      </c>
      <c r="BM18" s="53">
        <v>885.4</v>
      </c>
      <c r="BN18" s="53">
        <v>878.5</v>
      </c>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44581</v>
      </c>
      <c r="F19" s="54">
        <v>91380</v>
      </c>
      <c r="G19" s="54">
        <v>86330</v>
      </c>
      <c r="H19" s="54">
        <v>83100</v>
      </c>
      <c r="I19" s="54">
        <v>79710</v>
      </c>
      <c r="J19" s="54">
        <v>73120</v>
      </c>
      <c r="K19" s="54">
        <v>71540</v>
      </c>
      <c r="L19" s="54">
        <v>64390</v>
      </c>
      <c r="M19" s="54">
        <v>66870</v>
      </c>
      <c r="N19" s="54">
        <v>65550</v>
      </c>
      <c r="O19" s="54">
        <v>63990</v>
      </c>
      <c r="P19" s="54">
        <v>64560</v>
      </c>
      <c r="Q19" s="54">
        <v>63200</v>
      </c>
      <c r="R19" s="54">
        <v>62810</v>
      </c>
      <c r="S19" s="54">
        <v>60720</v>
      </c>
      <c r="T19" s="54">
        <v>58000</v>
      </c>
      <c r="U19" s="54">
        <v>56910</v>
      </c>
      <c r="V19" s="54">
        <v>54350</v>
      </c>
      <c r="W19" s="54">
        <v>55610</v>
      </c>
      <c r="X19" s="54">
        <v>53460</v>
      </c>
      <c r="Y19" s="54">
        <v>52910</v>
      </c>
      <c r="Z19" s="54">
        <v>52340</v>
      </c>
      <c r="AA19" s="54">
        <v>51870</v>
      </c>
      <c r="AB19" s="54">
        <v>49930</v>
      </c>
      <c r="AC19" s="54">
        <v>49570</v>
      </c>
      <c r="AD19" s="54">
        <v>50710</v>
      </c>
      <c r="AE19" s="54">
        <v>52290</v>
      </c>
      <c r="AF19" s="54">
        <v>52080</v>
      </c>
      <c r="AG19" s="54">
        <v>51070</v>
      </c>
      <c r="AH19" s="54">
        <v>49810</v>
      </c>
      <c r="AI19" s="54">
        <v>49230</v>
      </c>
      <c r="AJ19" s="54">
        <v>50270</v>
      </c>
      <c r="AK19" s="54">
        <v>50690</v>
      </c>
      <c r="AL19" s="54">
        <v>49550</v>
      </c>
      <c r="AM19" s="54">
        <v>50280</v>
      </c>
      <c r="AN19" s="54">
        <v>51360</v>
      </c>
      <c r="AO19" s="54">
        <v>52460</v>
      </c>
      <c r="AP19" s="54">
        <v>54040</v>
      </c>
      <c r="AQ19" s="54">
        <v>53760</v>
      </c>
      <c r="AR19" s="54">
        <v>61540</v>
      </c>
      <c r="AS19" s="54">
        <v>69870</v>
      </c>
      <c r="AT19" s="54">
        <v>62680</v>
      </c>
      <c r="AU19" s="54">
        <v>52570</v>
      </c>
      <c r="AV19" s="54">
        <v>28880</v>
      </c>
      <c r="AW19" s="54">
        <v>24870</v>
      </c>
      <c r="AX19" s="54">
        <v>31310</v>
      </c>
      <c r="AY19" s="54">
        <v>173540</v>
      </c>
      <c r="AZ19" s="54">
        <v>175070</v>
      </c>
      <c r="BA19" s="54">
        <v>183670</v>
      </c>
      <c r="BB19" s="54">
        <v>208240</v>
      </c>
      <c r="BC19" s="54">
        <v>206990</v>
      </c>
      <c r="BD19" s="54">
        <v>197770</v>
      </c>
      <c r="BE19" s="54">
        <v>199820</v>
      </c>
      <c r="BF19" s="54">
        <v>205230</v>
      </c>
      <c r="BG19" s="54">
        <v>189430</v>
      </c>
      <c r="BH19" s="54">
        <v>184030</v>
      </c>
      <c r="BI19" s="54">
        <v>177960</v>
      </c>
      <c r="BJ19" s="54">
        <v>149890</v>
      </c>
      <c r="BK19" s="54">
        <v>83340</v>
      </c>
      <c r="BL19" s="54">
        <v>79210</v>
      </c>
      <c r="BM19" s="54" t="e">
        <v>#N/A</v>
      </c>
      <c r="BN19" s="54" t="e">
        <v>#N/A</v>
      </c>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44581</v>
      </c>
      <c r="F20" s="53">
        <v>37.620481927710834</v>
      </c>
      <c r="G20" s="53">
        <v>25.99241097489784</v>
      </c>
      <c r="H20" s="53">
        <v>16.615211900084191</v>
      </c>
      <c r="I20" s="53">
        <v>8.5523627944981584</v>
      </c>
      <c r="J20" s="53">
        <v>-9.6726374305126654</v>
      </c>
      <c r="K20" s="53">
        <v>-12.734813369114416</v>
      </c>
      <c r="L20" s="53">
        <v>-32.085223077734412</v>
      </c>
      <c r="M20" s="53">
        <v>-26.094164456233425</v>
      </c>
      <c r="N20" s="53">
        <v>-33.098591549295776</v>
      </c>
      <c r="O20" s="53">
        <v>-36.699970323474126</v>
      </c>
      <c r="P20" s="53">
        <v>-36.792637556295283</v>
      </c>
      <c r="Q20" s="53">
        <v>-36.660653437562644</v>
      </c>
      <c r="R20" s="53">
        <v>-31.26504705624863</v>
      </c>
      <c r="S20" s="53">
        <v>-29.665238040078769</v>
      </c>
      <c r="T20" s="53">
        <v>-30.20457280385078</v>
      </c>
      <c r="U20" s="53">
        <v>-28.603688370342496</v>
      </c>
      <c r="V20" s="53">
        <v>-25.67013129102844</v>
      </c>
      <c r="W20" s="53">
        <v>-22.26726306961141</v>
      </c>
      <c r="X20" s="53">
        <v>-16.974685510172382</v>
      </c>
      <c r="Y20" s="53">
        <v>-20.876327202033796</v>
      </c>
      <c r="Z20" s="53">
        <v>-20.152555301296715</v>
      </c>
      <c r="AA20" s="53">
        <v>-18.940459446788559</v>
      </c>
      <c r="AB20" s="53">
        <v>-22.661090458488232</v>
      </c>
      <c r="AC20" s="53">
        <v>-21.566455696202535</v>
      </c>
      <c r="AD20" s="53">
        <v>-19.264448336252194</v>
      </c>
      <c r="AE20" s="53">
        <v>-13.88339920948617</v>
      </c>
      <c r="AF20" s="53">
        <v>-10.206896551724142</v>
      </c>
      <c r="AG20" s="53">
        <v>-10.261816903883325</v>
      </c>
      <c r="AH20" s="53">
        <v>-8.3532658693652238</v>
      </c>
      <c r="AI20" s="53">
        <v>-11.472756698435537</v>
      </c>
      <c r="AJ20" s="53">
        <v>-5.9670781893004126</v>
      </c>
      <c r="AK20" s="53">
        <v>-4.1958041958041985</v>
      </c>
      <c r="AL20" s="53">
        <v>-5.3305311425296154</v>
      </c>
      <c r="AM20" s="53">
        <v>-3.0653556969346463</v>
      </c>
      <c r="AN20" s="53">
        <v>2.8640096134588511</v>
      </c>
      <c r="AO20" s="53">
        <v>5.8301391970950078</v>
      </c>
      <c r="AP20" s="53">
        <v>6.5667521198974566</v>
      </c>
      <c r="AQ20" s="53">
        <v>2.8112449799196693</v>
      </c>
      <c r="AR20" s="53">
        <v>18.164362519201237</v>
      </c>
      <c r="AS20" s="53">
        <v>36.812218523595064</v>
      </c>
      <c r="AT20" s="53">
        <v>25.838185103392885</v>
      </c>
      <c r="AU20" s="53">
        <v>6.7844810075157413</v>
      </c>
      <c r="AV20" s="53">
        <v>-42.550228764670784</v>
      </c>
      <c r="AW20" s="53">
        <v>-50.937068455316634</v>
      </c>
      <c r="AX20" s="53">
        <v>-36.811301715438951</v>
      </c>
      <c r="AY20" s="53">
        <v>245.1471758154336</v>
      </c>
      <c r="AZ20" s="53">
        <v>240.86838006230531</v>
      </c>
      <c r="BA20" s="53">
        <v>250.11437285550895</v>
      </c>
      <c r="BB20" s="53">
        <v>285.34418948926719</v>
      </c>
      <c r="BC20" s="53">
        <v>285.02604166666663</v>
      </c>
      <c r="BD20" s="53">
        <v>221.36821579460513</v>
      </c>
      <c r="BE20" s="53">
        <v>185.98826391870617</v>
      </c>
      <c r="BF20" s="53">
        <v>227.42501595405233</v>
      </c>
      <c r="BG20" s="53">
        <v>260.3385961575043</v>
      </c>
      <c r="BH20" s="53">
        <v>537.22299168975076</v>
      </c>
      <c r="BI20" s="53">
        <v>615.56091676718938</v>
      </c>
      <c r="BJ20" s="53">
        <v>378.72884062599803</v>
      </c>
      <c r="BK20" s="53">
        <v>-51.976489570127924</v>
      </c>
      <c r="BL20" s="53">
        <v>-54.755240760838518</v>
      </c>
      <c r="BM20" s="53" t="e">
        <v>#N/A</v>
      </c>
      <c r="BN20" s="53" t="e">
        <v>#N/A</v>
      </c>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224</v>
      </c>
      <c r="C21" s="50" t="s">
        <v>13</v>
      </c>
      <c r="D21" s="101" t="s">
        <v>83</v>
      </c>
      <c r="E21" s="100">
        <v>44581</v>
      </c>
      <c r="F21" s="54">
        <v>30840</v>
      </c>
      <c r="G21" s="54">
        <v>29130</v>
      </c>
      <c r="H21" s="54">
        <v>28150</v>
      </c>
      <c r="I21" s="54">
        <v>27120</v>
      </c>
      <c r="J21" s="54">
        <v>25460</v>
      </c>
      <c r="K21" s="54">
        <v>24850</v>
      </c>
      <c r="L21" s="54">
        <v>22240</v>
      </c>
      <c r="M21" s="54">
        <v>22840</v>
      </c>
      <c r="N21" s="54">
        <v>22540</v>
      </c>
      <c r="O21" s="54">
        <v>21990</v>
      </c>
      <c r="P21" s="54">
        <v>21990</v>
      </c>
      <c r="Q21" s="54">
        <v>21400</v>
      </c>
      <c r="R21" s="54">
        <v>21140</v>
      </c>
      <c r="S21" s="54">
        <v>20370</v>
      </c>
      <c r="T21" s="54">
        <v>19420</v>
      </c>
      <c r="U21" s="54">
        <v>19160</v>
      </c>
      <c r="V21" s="54">
        <v>18050</v>
      </c>
      <c r="W21" s="54">
        <v>17920</v>
      </c>
      <c r="X21" s="54">
        <v>16950</v>
      </c>
      <c r="Y21" s="54">
        <v>16790</v>
      </c>
      <c r="Z21" s="54">
        <v>16270</v>
      </c>
      <c r="AA21" s="54">
        <v>16170</v>
      </c>
      <c r="AB21" s="54">
        <v>15530</v>
      </c>
      <c r="AC21" s="54">
        <v>15340</v>
      </c>
      <c r="AD21" s="54">
        <v>15850</v>
      </c>
      <c r="AE21" s="54">
        <v>16390</v>
      </c>
      <c r="AF21" s="54">
        <v>16520</v>
      </c>
      <c r="AG21" s="54">
        <v>16140</v>
      </c>
      <c r="AH21" s="54">
        <v>15980</v>
      </c>
      <c r="AI21" s="54">
        <v>15930</v>
      </c>
      <c r="AJ21" s="54">
        <v>16020</v>
      </c>
      <c r="AK21" s="54">
        <v>16060</v>
      </c>
      <c r="AL21" s="54">
        <v>15740</v>
      </c>
      <c r="AM21" s="54">
        <v>15860</v>
      </c>
      <c r="AN21" s="54">
        <v>16050</v>
      </c>
      <c r="AO21" s="54">
        <v>16400</v>
      </c>
      <c r="AP21" s="54">
        <v>16710</v>
      </c>
      <c r="AQ21" s="54">
        <v>16680</v>
      </c>
      <c r="AR21" s="54">
        <v>19200</v>
      </c>
      <c r="AS21" s="54">
        <v>21760</v>
      </c>
      <c r="AT21" s="54">
        <v>19330</v>
      </c>
      <c r="AU21" s="54">
        <v>16160</v>
      </c>
      <c r="AV21" s="54">
        <v>9220</v>
      </c>
      <c r="AW21" s="54">
        <v>7940</v>
      </c>
      <c r="AX21" s="54">
        <v>9250</v>
      </c>
      <c r="AY21" s="54">
        <v>63040</v>
      </c>
      <c r="AZ21" s="54">
        <v>63500</v>
      </c>
      <c r="BA21" s="54">
        <v>64760</v>
      </c>
      <c r="BB21" s="54">
        <v>71520</v>
      </c>
      <c r="BC21" s="54">
        <v>71360</v>
      </c>
      <c r="BD21" s="54">
        <v>68650</v>
      </c>
      <c r="BE21" s="54">
        <v>71120</v>
      </c>
      <c r="BF21" s="54">
        <v>74160</v>
      </c>
      <c r="BG21" s="54">
        <v>68120</v>
      </c>
      <c r="BH21" s="54">
        <v>63160</v>
      </c>
      <c r="BI21" s="54">
        <v>61640</v>
      </c>
      <c r="BJ21" s="54">
        <v>52770</v>
      </c>
      <c r="BK21" s="54">
        <v>27610</v>
      </c>
      <c r="BL21" s="54">
        <v>26360</v>
      </c>
      <c r="BM21" s="54" t="e">
        <v>#N/A</v>
      </c>
      <c r="BN21" s="54" t="e">
        <v>#N/A</v>
      </c>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44581</v>
      </c>
      <c r="F22" s="53">
        <v>46.091899573661777</v>
      </c>
      <c r="G22" s="53">
        <v>34.23963133640553</v>
      </c>
      <c r="H22" s="53">
        <v>24.889086069210297</v>
      </c>
      <c r="I22" s="53">
        <v>15.84792823579666</v>
      </c>
      <c r="J22" s="53">
        <v>-0.74074074074074181</v>
      </c>
      <c r="K22" s="53">
        <v>-4.7162576687116537</v>
      </c>
      <c r="L22" s="53">
        <v>-28.877518388231525</v>
      </c>
      <c r="M22" s="53">
        <v>-22.785665990534142</v>
      </c>
      <c r="N22" s="53">
        <v>-32.128876844323997</v>
      </c>
      <c r="O22" s="53">
        <v>-35.982532751091703</v>
      </c>
      <c r="P22" s="53">
        <v>-36.371527777777779</v>
      </c>
      <c r="Q22" s="53">
        <v>-36.328473668551034</v>
      </c>
      <c r="R22" s="53">
        <v>-31.452658884565498</v>
      </c>
      <c r="S22" s="53">
        <v>-30.07209062821833</v>
      </c>
      <c r="T22" s="53">
        <v>-31.012433392539961</v>
      </c>
      <c r="U22" s="53">
        <v>-29.35103244837758</v>
      </c>
      <c r="V22" s="53">
        <v>-29.104477611940293</v>
      </c>
      <c r="W22" s="53">
        <v>-27.887323943661968</v>
      </c>
      <c r="X22" s="53">
        <v>-23.785971223021583</v>
      </c>
      <c r="Y22" s="53">
        <v>-26.488616462346759</v>
      </c>
      <c r="Z22" s="53">
        <v>-27.817213842058564</v>
      </c>
      <c r="AA22" s="53">
        <v>-26.466575716234651</v>
      </c>
      <c r="AB22" s="53">
        <v>-29.376989540700315</v>
      </c>
      <c r="AC22" s="53">
        <v>-28.31775700934579</v>
      </c>
      <c r="AD22" s="53">
        <v>-25.023651844843897</v>
      </c>
      <c r="AE22" s="53">
        <v>-19.538537064310258</v>
      </c>
      <c r="AF22" s="53">
        <v>-14.933058702368696</v>
      </c>
      <c r="AG22" s="53">
        <v>-15.762004175365341</v>
      </c>
      <c r="AH22" s="53">
        <v>-11.468144044321328</v>
      </c>
      <c r="AI22" s="53">
        <v>-11.10491071428571</v>
      </c>
      <c r="AJ22" s="53">
        <v>-5.4867256637168182</v>
      </c>
      <c r="AK22" s="53">
        <v>-4.3478260869565188</v>
      </c>
      <c r="AL22" s="53">
        <v>-3.2575291948371277</v>
      </c>
      <c r="AM22" s="53">
        <v>-1.9171304885590601</v>
      </c>
      <c r="AN22" s="53">
        <v>3.3483580167417815</v>
      </c>
      <c r="AO22" s="53">
        <v>6.9100391134289341</v>
      </c>
      <c r="AP22" s="53">
        <v>5.4258675078864282</v>
      </c>
      <c r="AQ22" s="53">
        <v>1.7693715680292765</v>
      </c>
      <c r="AR22" s="53">
        <v>16.222760290556892</v>
      </c>
      <c r="AS22" s="53">
        <v>34.820322180916975</v>
      </c>
      <c r="AT22" s="53">
        <v>20.963704630788492</v>
      </c>
      <c r="AU22" s="53">
        <v>1.4438166980539791</v>
      </c>
      <c r="AV22" s="53">
        <v>-42.446941323345818</v>
      </c>
      <c r="AW22" s="53">
        <v>-50.560398505603985</v>
      </c>
      <c r="AX22" s="53">
        <v>-41.232528589580689</v>
      </c>
      <c r="AY22" s="53">
        <v>297.47793190416144</v>
      </c>
      <c r="AZ22" s="53">
        <v>295.63862928348914</v>
      </c>
      <c r="BA22" s="53">
        <v>294.8780487804878</v>
      </c>
      <c r="BB22" s="53">
        <v>328.00718132854581</v>
      </c>
      <c r="BC22" s="53">
        <v>327.8177458033573</v>
      </c>
      <c r="BD22" s="53">
        <v>257.55208333333337</v>
      </c>
      <c r="BE22" s="53">
        <v>226.83823529411765</v>
      </c>
      <c r="BF22" s="53">
        <v>283.65235385411279</v>
      </c>
      <c r="BG22" s="53">
        <v>321.53465346534659</v>
      </c>
      <c r="BH22" s="53">
        <v>585.03253796095441</v>
      </c>
      <c r="BI22" s="53">
        <v>676.32241813602013</v>
      </c>
      <c r="BJ22" s="53">
        <v>470.48648648648646</v>
      </c>
      <c r="BK22" s="53">
        <v>-56.202411167512686</v>
      </c>
      <c r="BL22" s="53">
        <v>-58.488188976377955</v>
      </c>
      <c r="BM22" s="53" t="e">
        <v>#N/A</v>
      </c>
      <c r="BN22" s="53" t="e">
        <v>#N/A</v>
      </c>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44596</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v>-1.7807798587657464</v>
      </c>
      <c r="BJ23" s="59">
        <v>-0.85942295887048159</v>
      </c>
      <c r="BK23" s="59">
        <v>1.1469311841289631</v>
      </c>
      <c r="BL23" s="59">
        <v>0.88468578401463827</v>
      </c>
      <c r="BM23" s="59">
        <v>0.5499541704858002</v>
      </c>
      <c r="BN23" s="59">
        <v>-2.0494273658830608</v>
      </c>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44594</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-3.3309049453225326</v>
      </c>
      <c r="BG24" s="53">
        <v>-0.55349819912410281</v>
      </c>
      <c r="BH24" s="53">
        <v>0.98880972537200851</v>
      </c>
      <c r="BI24" s="53">
        <v>1.0877522370835058</v>
      </c>
      <c r="BJ24" s="53">
        <v>0.70816315305297639</v>
      </c>
      <c r="BK24" s="53">
        <v>2.640309248529582</v>
      </c>
      <c r="BL24" s="53">
        <v>2.6945668768382891</v>
      </c>
      <c r="BM24" s="53" t="e">
        <v>#N/A</v>
      </c>
      <c r="BN24" s="53" t="e">
        <v>#N/A</v>
      </c>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44596</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v>-3.055229142185667</v>
      </c>
      <c r="BJ25" s="53">
        <v>-1.5421115065243018</v>
      </c>
      <c r="BK25" s="53">
        <v>-0.29904306220094323</v>
      </c>
      <c r="BL25" s="53">
        <v>1.8918918918918948</v>
      </c>
      <c r="BM25" s="53">
        <v>3.1918096958747366</v>
      </c>
      <c r="BN25" s="53">
        <v>2.2109351658201382</v>
      </c>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44596</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3">
        <v>-3.5139264308379325</v>
      </c>
      <c r="BJ26" s="53">
        <v>-1.7817548305353204</v>
      </c>
      <c r="BK26" s="53">
        <v>-0.36449279425783132</v>
      </c>
      <c r="BL26" s="53">
        <v>2.2103522622270555</v>
      </c>
      <c r="BM26" s="53">
        <v>3.7741550825723946</v>
      </c>
      <c r="BN26" s="53">
        <v>2.1374773726402951</v>
      </c>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44594</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v>67.73</v>
      </c>
      <c r="BJ27" s="59">
        <v>71.650000000000006</v>
      </c>
      <c r="BK27" s="59">
        <v>81.48</v>
      </c>
      <c r="BL27" s="59">
        <v>79.150000000000006</v>
      </c>
      <c r="BM27" s="59">
        <v>71.709999999999994</v>
      </c>
      <c r="BN27" s="59">
        <v>83.22</v>
      </c>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230</v>
      </c>
      <c r="C28" s="50" t="s">
        <v>231</v>
      </c>
      <c r="D28" s="101" t="s">
        <v>83</v>
      </c>
      <c r="E28" s="100">
        <v>44594</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60">
        <v>3.0287999999999999</v>
      </c>
      <c r="BJ28" s="60">
        <v>3.4175</v>
      </c>
      <c r="BK28" s="60">
        <v>4.2975000000000003</v>
      </c>
      <c r="BL28" s="60">
        <v>4.8711000000000002</v>
      </c>
      <c r="BM28" s="60">
        <v>4.2809999999999997</v>
      </c>
      <c r="BN28" s="60">
        <v>4.1727999999999996</v>
      </c>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44596</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3">
        <v>1324.7882165541523</v>
      </c>
      <c r="BG29" s="53">
        <v>1326.2738829524299</v>
      </c>
      <c r="BH29" s="53">
        <v>1326.6752230449704</v>
      </c>
      <c r="BI29" s="53">
        <v>1329.156151442241</v>
      </c>
      <c r="BJ29" s="53">
        <v>1331.2979294589377</v>
      </c>
      <c r="BK29" s="53">
        <v>1333.546950963912</v>
      </c>
      <c r="BL29" s="53">
        <v>1335.4320470917585</v>
      </c>
      <c r="BM29" s="53">
        <v>1337.8355252326667</v>
      </c>
      <c r="BN29" s="53">
        <v>1339.4060546707026</v>
      </c>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44596</v>
      </c>
      <c r="F30" s="53">
        <v>1.6289597684263191</v>
      </c>
      <c r="G30" s="53">
        <v>2.156244952482389</v>
      </c>
      <c r="H30" s="53">
        <v>2.8789252158577749</v>
      </c>
      <c r="I30" s="53">
        <v>3.1354064093918943</v>
      </c>
      <c r="J30" s="53">
        <v>4.1308679724740616</v>
      </c>
      <c r="K30" s="53">
        <v>3.8271482724617112</v>
      </c>
      <c r="L30" s="53">
        <v>3.3947801388207743</v>
      </c>
      <c r="M30" s="53">
        <v>3.085244421878075</v>
      </c>
      <c r="N30" s="53">
        <v>3.0157165289229404</v>
      </c>
      <c r="O30" s="53">
        <v>3.2628998428835709</v>
      </c>
      <c r="P30" s="53">
        <v>3.3554748100695031</v>
      </c>
      <c r="Q30" s="53">
        <v>3.4355169468001101</v>
      </c>
      <c r="R30" s="53">
        <v>2.9390223139761362</v>
      </c>
      <c r="S30" s="53">
        <v>3.116341603729289</v>
      </c>
      <c r="T30" s="53">
        <v>3.116981292788612</v>
      </c>
      <c r="U30" s="53">
        <v>2.6782100054043134</v>
      </c>
      <c r="V30" s="53">
        <v>2.8444708085246573</v>
      </c>
      <c r="W30" s="53">
        <v>2.7787274143786345</v>
      </c>
      <c r="X30" s="53">
        <v>2.9144271558857238</v>
      </c>
      <c r="Y30" s="53">
        <v>3.1551411941207919</v>
      </c>
      <c r="Z30" s="53">
        <v>3.0785481224380851</v>
      </c>
      <c r="AA30" s="53">
        <v>3.1972862232312105</v>
      </c>
      <c r="AB30" s="53">
        <v>2.535853877865879</v>
      </c>
      <c r="AC30" s="53">
        <v>2.169822409501454</v>
      </c>
      <c r="AD30" s="53">
        <v>2.2427397405618166</v>
      </c>
      <c r="AE30" s="53">
        <v>1.6383829593253241</v>
      </c>
      <c r="AF30" s="53">
        <v>1.9355488210968774</v>
      </c>
      <c r="AG30" s="53">
        <v>2.2571530005242701</v>
      </c>
      <c r="AH30" s="53">
        <v>1.9673305513533856</v>
      </c>
      <c r="AI30" s="53">
        <v>2.0549545957282422</v>
      </c>
      <c r="AJ30" s="53">
        <v>1.7611065549687943</v>
      </c>
      <c r="AK30" s="53">
        <v>1.5580897675593119</v>
      </c>
      <c r="AL30" s="53">
        <v>1.5924886227154378</v>
      </c>
      <c r="AM30" s="53">
        <v>1.4485184325253364</v>
      </c>
      <c r="AN30" s="53">
        <v>1.6329800690104923</v>
      </c>
      <c r="AO30" s="53">
        <v>1.9261801473994256</v>
      </c>
      <c r="AP30" s="53">
        <v>1.9895066369453041</v>
      </c>
      <c r="AQ30" s="53">
        <v>2.4318729014488838</v>
      </c>
      <c r="AR30" s="53">
        <v>-5.7337166953411618</v>
      </c>
      <c r="AS30" s="53">
        <v>-16.313664737317513</v>
      </c>
      <c r="AT30" s="53">
        <v>-12.766585978350031</v>
      </c>
      <c r="AU30" s="53">
        <v>-7.9194147545766924</v>
      </c>
      <c r="AV30" s="53">
        <v>-5.534084079032664</v>
      </c>
      <c r="AW30" s="53">
        <v>-4.6111969492090736</v>
      </c>
      <c r="AX30" s="53">
        <v>-3.8593279380453094</v>
      </c>
      <c r="AY30" s="53">
        <v>-3.4335971890997463</v>
      </c>
      <c r="AZ30" s="53">
        <v>-2.775063592077176</v>
      </c>
      <c r="BA30" s="53">
        <v>-3.0578380729731958</v>
      </c>
      <c r="BB30" s="53">
        <v>-2.7041922786100625</v>
      </c>
      <c r="BC30" s="53">
        <v>-2.787017304853312</v>
      </c>
      <c r="BD30" s="53">
        <v>6.2131329949587588</v>
      </c>
      <c r="BE30" s="53">
        <v>17.965348257071479</v>
      </c>
      <c r="BF30" s="53">
        <v>12.2576640327128</v>
      </c>
      <c r="BG30" s="53">
        <v>7.080896561240313</v>
      </c>
      <c r="BH30" s="53">
        <v>4.7097300934770159</v>
      </c>
      <c r="BI30" s="53">
        <v>4.3718177782622325</v>
      </c>
      <c r="BJ30" s="53">
        <v>3.6569313705184348</v>
      </c>
      <c r="BK30" s="53">
        <v>3.8736959583785424</v>
      </c>
      <c r="BL30" s="53">
        <v>3.7756638460496372</v>
      </c>
      <c r="BM30" s="53" t="e">
        <v>#N/A</v>
      </c>
      <c r="BN30" s="53" t="e">
        <v>#N/A</v>
      </c>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44594</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v>2.4500000000000002</v>
      </c>
      <c r="BJ31" s="59">
        <v>2.4500000000000002</v>
      </c>
      <c r="BK31" s="59">
        <v>2.4500000000000002</v>
      </c>
      <c r="BL31" s="59">
        <v>2.4500000000000002</v>
      </c>
      <c r="BM31" s="59">
        <v>2.4500000000000002</v>
      </c>
      <c r="BN31" s="59">
        <v>2.4500000000000002</v>
      </c>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44594</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v>0.5</v>
      </c>
      <c r="BJ32" s="59">
        <v>0.5</v>
      </c>
      <c r="BK32" s="59">
        <v>0.5</v>
      </c>
      <c r="BL32" s="59">
        <v>0.5</v>
      </c>
      <c r="BM32" s="59">
        <v>0.5</v>
      </c>
      <c r="BN32" s="59">
        <v>0.5</v>
      </c>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44594</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7.3589727500902224</v>
      </c>
      <c r="BC33" s="53">
        <v>7.4323073706925387</v>
      </c>
      <c r="BD33" s="53">
        <v>7.3890469445738072</v>
      </c>
      <c r="BE33" s="53">
        <v>7.3440799474695044</v>
      </c>
      <c r="BF33" s="53">
        <v>7.3419799364790679</v>
      </c>
      <c r="BG33" s="53">
        <v>7.4423121306132156</v>
      </c>
      <c r="BH33" s="53">
        <v>7.6432081891381838</v>
      </c>
      <c r="BI33" s="53">
        <v>7.3621572175407701</v>
      </c>
      <c r="BJ33" s="53">
        <v>7.4581675630935536</v>
      </c>
      <c r="BK33" s="53">
        <v>7.713889586154389</v>
      </c>
      <c r="BL33" s="53">
        <v>7.7224873486972605</v>
      </c>
      <c r="BM33" s="53" t="e">
        <v>#N/A</v>
      </c>
      <c r="BN33" s="53" t="e">
        <v>#N/A</v>
      </c>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44594</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2.9468411143232016</v>
      </c>
      <c r="BC34" s="59">
        <v>2.9914407029623269</v>
      </c>
      <c r="BD34" s="59">
        <v>2.9642052877128808</v>
      </c>
      <c r="BE34" s="59">
        <v>2.8983743177848851</v>
      </c>
      <c r="BF34" s="59">
        <v>2.8834362311734285</v>
      </c>
      <c r="BG34" s="59">
        <v>2.947361474317165</v>
      </c>
      <c r="BH34" s="59">
        <v>3.0063809755403015</v>
      </c>
      <c r="BI34" s="59">
        <v>2.9017088649824414</v>
      </c>
      <c r="BJ34" s="59">
        <v>2.9540830192298926</v>
      </c>
      <c r="BK34" s="59">
        <v>3.0766679547747726</v>
      </c>
      <c r="BL34" s="59">
        <v>3.0810738533394471</v>
      </c>
      <c r="BM34" s="59" t="e">
        <v>#N/A</v>
      </c>
      <c r="BN34" s="59" t="e">
        <v>#N/A</v>
      </c>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t="e">
        <v>#N/A</v>
      </c>
      <c r="BJ35" s="60" t="e">
        <v>#N/A</v>
      </c>
      <c r="BK35" s="60" t="e">
        <v>#N/A</v>
      </c>
      <c r="BL35" s="60" t="e">
        <v>#N/A</v>
      </c>
      <c r="BM35" s="60" t="e">
        <v>#N/A</v>
      </c>
      <c r="BN35" s="60" t="e">
        <v>#N/A</v>
      </c>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44608</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v>1110</v>
      </c>
      <c r="BJ36" s="54">
        <v>1026</v>
      </c>
      <c r="BK36" s="54">
        <v>1255</v>
      </c>
      <c r="BL36" s="54">
        <v>2192</v>
      </c>
      <c r="BM36" s="54">
        <v>1155</v>
      </c>
      <c r="BN36" s="54">
        <v>561</v>
      </c>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44596</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v>210</v>
      </c>
      <c r="BI37" s="54">
        <v>169</v>
      </c>
      <c r="BJ37" s="54">
        <v>198</v>
      </c>
      <c r="BK37" s="54">
        <v>199</v>
      </c>
      <c r="BL37" s="54">
        <v>242</v>
      </c>
      <c r="BM37" s="54">
        <v>191</v>
      </c>
      <c r="BN37" s="54" t="e">
        <v>#N/A</v>
      </c>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247</v>
      </c>
      <c r="C38" s="50" t="s">
        <v>248</v>
      </c>
      <c r="D38" s="101" t="s">
        <v>83</v>
      </c>
      <c r="E38" s="100">
        <v>44594</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1831</v>
      </c>
      <c r="BD38" s="60">
        <v>2903</v>
      </c>
      <c r="BE38" s="60">
        <v>3205</v>
      </c>
      <c r="BF38" s="60">
        <v>2981</v>
      </c>
      <c r="BG38" s="60">
        <v>2914</v>
      </c>
      <c r="BH38" s="60">
        <v>2314</v>
      </c>
      <c r="BI38" s="60">
        <v>2146</v>
      </c>
      <c r="BJ38" s="60">
        <v>2156</v>
      </c>
      <c r="BK38" s="60">
        <v>2184</v>
      </c>
      <c r="BL38" s="60">
        <v>2108</v>
      </c>
      <c r="BM38" s="60">
        <v>1737</v>
      </c>
      <c r="BN38" s="60">
        <v>2009</v>
      </c>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249</v>
      </c>
      <c r="C39" s="50" t="s">
        <v>47</v>
      </c>
      <c r="D39" s="101" t="s">
        <v>83</v>
      </c>
      <c r="E39" s="100">
        <v>44594</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486490</v>
      </c>
      <c r="BD39" s="60">
        <v>505459</v>
      </c>
      <c r="BE39" s="60">
        <v>508659</v>
      </c>
      <c r="BF39" s="60">
        <v>510631</v>
      </c>
      <c r="BG39" s="60">
        <v>494163</v>
      </c>
      <c r="BH39" s="60">
        <v>488484</v>
      </c>
      <c r="BI39" s="60">
        <v>487097</v>
      </c>
      <c r="BJ39" s="60">
        <v>474424</v>
      </c>
      <c r="BK39" s="60">
        <v>484668</v>
      </c>
      <c r="BL39" s="60">
        <v>490252</v>
      </c>
      <c r="BM39" s="60">
        <v>477977</v>
      </c>
      <c r="BN39" s="60">
        <v>510701</v>
      </c>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250</v>
      </c>
      <c r="C40" s="50" t="s">
        <v>251</v>
      </c>
      <c r="D40" s="101" t="s">
        <v>83</v>
      </c>
      <c r="E40" s="100">
        <v>44594</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0.52847721822541971</v>
      </c>
      <c r="AV40" s="60">
        <v>0.60741476332340283</v>
      </c>
      <c r="AW40" s="60">
        <v>0.61078773767947225</v>
      </c>
      <c r="AX40" s="60">
        <v>0.62353801169590639</v>
      </c>
      <c r="AY40" s="60">
        <v>0.71666666666666667</v>
      </c>
      <c r="AZ40" s="60">
        <v>0.83207874927620151</v>
      </c>
      <c r="BA40" s="60">
        <v>1.0230375426621161</v>
      </c>
      <c r="BB40" s="60">
        <v>0.53644444444444439</v>
      </c>
      <c r="BC40" s="60">
        <v>0.64245614035087717</v>
      </c>
      <c r="BD40" s="60">
        <v>0.65382882882882887</v>
      </c>
      <c r="BE40" s="60">
        <v>0.68556149732620331</v>
      </c>
      <c r="BF40" s="60">
        <v>0.65344147303814115</v>
      </c>
      <c r="BG40" s="60">
        <v>0.70488630865989355</v>
      </c>
      <c r="BH40" s="60">
        <v>0.70163735597331711</v>
      </c>
      <c r="BI40" s="60">
        <v>0.76018420120439245</v>
      </c>
      <c r="BJ40" s="60">
        <v>0.74191328286304203</v>
      </c>
      <c r="BK40" s="60">
        <v>0.87325069972011193</v>
      </c>
      <c r="BL40" s="60">
        <v>1.0598290598290598</v>
      </c>
      <c r="BM40" s="60">
        <v>1.4121951219512194</v>
      </c>
      <c r="BN40" s="60">
        <v>0.81138933764135701</v>
      </c>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44608</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6.6928600000000049</v>
      </c>
      <c r="BD41" s="53">
        <v>7.1714500000000045</v>
      </c>
      <c r="BE41" s="53">
        <v>7.5408480000000049</v>
      </c>
      <c r="BF41" s="53">
        <v>7.3978020000000049</v>
      </c>
      <c r="BG41" s="53">
        <v>7.2257730000000047</v>
      </c>
      <c r="BH41" s="53">
        <v>7.1811240000000049</v>
      </c>
      <c r="BI41" s="53">
        <v>7.2691310000000042</v>
      </c>
      <c r="BJ41" s="53">
        <v>7.3122240000000049</v>
      </c>
      <c r="BK41" s="53">
        <v>7.396634000000005</v>
      </c>
      <c r="BL41" s="53">
        <v>8.1813210000000058</v>
      </c>
      <c r="BM41" s="53">
        <v>7.7119670000000058</v>
      </c>
      <c r="BN41" s="53" t="e">
        <v>#N/A</v>
      </c>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44608</v>
      </c>
      <c r="F42" s="53">
        <v>5.7428359999999996</v>
      </c>
      <c r="G42" s="53">
        <v>5.8480179999999997</v>
      </c>
      <c r="H42" s="53">
        <v>5.9994129999999997</v>
      </c>
      <c r="I42" s="53">
        <v>6.047987</v>
      </c>
      <c r="J42" s="53">
        <v>6.2090959999999997</v>
      </c>
      <c r="K42" s="53">
        <v>5.9716139999999998</v>
      </c>
      <c r="L42" s="53">
        <v>5.8318320000000003</v>
      </c>
      <c r="M42" s="53">
        <v>5.9483030000000001</v>
      </c>
      <c r="N42" s="53">
        <v>5.9251529999999999</v>
      </c>
      <c r="O42" s="53">
        <v>6.2203369999999998</v>
      </c>
      <c r="P42" s="53">
        <v>6.3961170000000003</v>
      </c>
      <c r="Q42" s="53">
        <v>6.4645330000000003</v>
      </c>
      <c r="R42" s="53">
        <v>6.3918439999999999</v>
      </c>
      <c r="S42" s="53">
        <v>6.362114</v>
      </c>
      <c r="T42" s="53">
        <v>6.250426</v>
      </c>
      <c r="U42" s="53">
        <v>5.7398569999999998</v>
      </c>
      <c r="V42" s="53">
        <v>6.2353180000000004</v>
      </c>
      <c r="W42" s="53">
        <v>6.5803029999999998</v>
      </c>
      <c r="X42" s="53">
        <v>6.681845</v>
      </c>
      <c r="Y42" s="53">
        <v>6.6625189999999996</v>
      </c>
      <c r="Z42" s="53">
        <v>6.8338729999999996</v>
      </c>
      <c r="AA42" s="53">
        <v>6.8564910000000001</v>
      </c>
      <c r="AB42" s="53">
        <v>6.546036</v>
      </c>
      <c r="AC42" s="53">
        <v>6.1646660000000004</v>
      </c>
      <c r="AD42" s="53">
        <v>6.2841899999999997</v>
      </c>
      <c r="AE42" s="53">
        <v>6.2352949999999998</v>
      </c>
      <c r="AF42" s="53">
        <v>6.4212530000000001</v>
      </c>
      <c r="AG42" s="53">
        <v>6.7074509999999998</v>
      </c>
      <c r="AH42" s="53">
        <v>6.9806100000000004</v>
      </c>
      <c r="AI42" s="53">
        <v>6.2872349999999999</v>
      </c>
      <c r="AJ42" s="53">
        <v>6.3218930000000002</v>
      </c>
      <c r="AK42" s="53">
        <v>6.3492660000000001</v>
      </c>
      <c r="AL42" s="53">
        <v>6.1194959999999998</v>
      </c>
      <c r="AM42" s="53">
        <v>6.2495880000000001</v>
      </c>
      <c r="AN42" s="53">
        <v>6.1211169999999999</v>
      </c>
      <c r="AO42" s="53">
        <v>6.0101180000000003</v>
      </c>
      <c r="AP42" s="53">
        <v>6.1836900000000004</v>
      </c>
      <c r="AQ42" s="53">
        <v>6.2459350000000002</v>
      </c>
      <c r="AR42" s="53">
        <v>5.6307039999999997</v>
      </c>
      <c r="AS42" s="53">
        <v>4.5924889999999996</v>
      </c>
      <c r="AT42" s="53">
        <v>4.7243830000000004</v>
      </c>
      <c r="AU42" s="53">
        <v>4.9603330000000003</v>
      </c>
      <c r="AV42" s="53">
        <v>5.087186</v>
      </c>
      <c r="AW42" s="53">
        <v>5.1195880000000002</v>
      </c>
      <c r="AX42" s="53">
        <v>5.3444690000000001</v>
      </c>
      <c r="AY42" s="53">
        <v>5.4026339999999999</v>
      </c>
      <c r="AZ42" s="53">
        <v>5.6017599999999996</v>
      </c>
      <c r="BA42" s="53">
        <v>5.8451320000000004</v>
      </c>
      <c r="BB42" s="53">
        <v>6.0984660000000002</v>
      </c>
      <c r="BC42" s="53">
        <v>6.295655</v>
      </c>
      <c r="BD42" s="53">
        <v>6.6749879999999999</v>
      </c>
      <c r="BE42" s="53">
        <v>7.0880369999999999</v>
      </c>
      <c r="BF42" s="53">
        <v>7.3369520000000001</v>
      </c>
      <c r="BG42" s="53">
        <v>7.2343869999999999</v>
      </c>
      <c r="BH42" s="53">
        <v>7.2225099999999998</v>
      </c>
      <c r="BI42" s="53">
        <v>7.1856410000000004</v>
      </c>
      <c r="BJ42" s="53">
        <v>6.9920640000000001</v>
      </c>
      <c r="BK42" s="53">
        <v>7.2738820000000004</v>
      </c>
      <c r="BL42" s="53">
        <v>7.5568239999999998</v>
      </c>
      <c r="BM42" s="53">
        <v>7.6925889999999999</v>
      </c>
      <c r="BN42" s="53" t="e">
        <v>#N/A</v>
      </c>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t="e">
        <v>#N/A</v>
      </c>
      <c r="BJ43" s="54" t="e">
        <v>#N/A</v>
      </c>
      <c r="BK43" s="54" t="e">
        <v>#N/A</v>
      </c>
      <c r="BL43" s="54" t="e">
        <v>#N/A</v>
      </c>
      <c r="BM43" s="54" t="e">
        <v>#N/A</v>
      </c>
      <c r="BN43" s="54" t="e">
        <v>#N/A</v>
      </c>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t="e">
        <v>#N/A</v>
      </c>
      <c r="BJ44" s="54" t="e">
        <v>#N/A</v>
      </c>
      <c r="BK44" s="54" t="e">
        <v>#N/A</v>
      </c>
      <c r="BL44" s="54" t="e">
        <v>#N/A</v>
      </c>
      <c r="BM44" s="54" t="e">
        <v>#N/A</v>
      </c>
      <c r="BN44" s="54" t="e">
        <v>#N/A</v>
      </c>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44596</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v>5</v>
      </c>
      <c r="BI45" s="54">
        <v>11</v>
      </c>
      <c r="BJ45" s="54">
        <v>5</v>
      </c>
      <c r="BK45" s="54">
        <v>8</v>
      </c>
      <c r="BL45" s="54">
        <v>4</v>
      </c>
      <c r="BM45" s="54">
        <v>7</v>
      </c>
      <c r="BN45" s="54" t="e">
        <v>#N/A</v>
      </c>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44608</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210.98371</v>
      </c>
      <c r="AS46" s="223">
        <v>301.05192399999999</v>
      </c>
      <c r="AT46" s="223">
        <v>233.60837000000001</v>
      </c>
      <c r="AU46" s="223">
        <v>274.85137600000002</v>
      </c>
      <c r="AV46" s="223">
        <v>325.37751600000001</v>
      </c>
      <c r="AW46" s="223">
        <v>332.145691</v>
      </c>
      <c r="AX46" s="223">
        <v>321.51129500000002</v>
      </c>
      <c r="AY46" s="223">
        <v>326.69908600000002</v>
      </c>
      <c r="AZ46" s="223">
        <v>285.20398</v>
      </c>
      <c r="BA46" s="223">
        <v>274.04210799999998</v>
      </c>
      <c r="BB46" s="223">
        <v>305.45509299999998</v>
      </c>
      <c r="BC46" s="223">
        <v>717.94120999999996</v>
      </c>
      <c r="BD46" s="223">
        <v>426.62868099999997</v>
      </c>
      <c r="BE46" s="223">
        <v>412.66278199999999</v>
      </c>
      <c r="BF46" s="223">
        <v>474.43736799999999</v>
      </c>
      <c r="BG46" s="223">
        <v>1066.6772880000001</v>
      </c>
      <c r="BH46" s="223">
        <v>458.60071900000003</v>
      </c>
      <c r="BI46" s="223">
        <v>385.98821700000002</v>
      </c>
      <c r="BJ46" s="223">
        <v>365.56915199999997</v>
      </c>
      <c r="BK46" s="223">
        <v>377.22527400000001</v>
      </c>
      <c r="BL46" s="223">
        <v>426.42756200000002</v>
      </c>
      <c r="BM46" s="223">
        <v>385.78014999999999</v>
      </c>
      <c r="BN46" s="223">
        <v>375.55714599999999</v>
      </c>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259</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43101</v>
      </c>
      <c r="G12" s="108">
        <v>43466</v>
      </c>
      <c r="H12" s="108">
        <v>43831</v>
      </c>
      <c r="I12" s="108">
        <v>44197</v>
      </c>
      <c r="J12" s="108"/>
    </row>
    <row r="13" spans="1:34" x14ac:dyDescent="0.2">
      <c r="E13" s="100"/>
    </row>
    <row r="14" spans="1:34" x14ac:dyDescent="0.2">
      <c r="A14" s="50" t="s">
        <v>171</v>
      </c>
      <c r="C14" s="50" t="s">
        <v>15</v>
      </c>
      <c r="D14" s="101" t="s">
        <v>172</v>
      </c>
      <c r="E14" s="100">
        <v>44580</v>
      </c>
      <c r="F14" s="53">
        <v>2.3947750362844467</v>
      </c>
      <c r="G14" s="53">
        <v>1.4174344436569841</v>
      </c>
      <c r="H14" s="53">
        <v>1.1180992313067684</v>
      </c>
      <c r="I14" s="53">
        <v>3.1789910158949608</v>
      </c>
      <c r="J14" s="59"/>
    </row>
    <row r="15" spans="1:34" x14ac:dyDescent="0.2">
      <c r="A15" s="50" t="s">
        <v>173</v>
      </c>
      <c r="C15" s="50" t="s">
        <v>15</v>
      </c>
      <c r="D15" s="101" t="s">
        <v>172</v>
      </c>
      <c r="E15" s="100">
        <v>44580</v>
      </c>
      <c r="F15" s="53">
        <v>2.3006134969325132</v>
      </c>
      <c r="G15" s="53">
        <v>1.9490254872563728</v>
      </c>
      <c r="H15" s="53">
        <v>0.73529411764705621</v>
      </c>
      <c r="I15" s="53">
        <v>3.3576642335766405</v>
      </c>
      <c r="J15" s="59"/>
    </row>
    <row r="16" spans="1:34" x14ac:dyDescent="0.2">
      <c r="A16" s="50" t="s">
        <v>223</v>
      </c>
      <c r="C16" s="50" t="s">
        <v>7</v>
      </c>
      <c r="D16" s="101" t="s">
        <v>172</v>
      </c>
      <c r="E16" s="100">
        <v>44568</v>
      </c>
      <c r="F16" s="53">
        <v>7.6</v>
      </c>
      <c r="G16" s="53">
        <v>7.2</v>
      </c>
      <c r="H16" s="53">
        <v>11.7</v>
      </c>
      <c r="I16" s="53">
        <v>9.1</v>
      </c>
      <c r="J16" s="53"/>
    </row>
    <row r="17" spans="1:10" x14ac:dyDescent="0.2">
      <c r="A17" s="50" t="s">
        <v>174</v>
      </c>
      <c r="C17" s="50" t="s">
        <v>44</v>
      </c>
      <c r="D17" s="101" t="s">
        <v>172</v>
      </c>
      <c r="E17" s="100">
        <v>44596</v>
      </c>
      <c r="F17" s="53">
        <v>5.8</v>
      </c>
      <c r="G17" s="53">
        <v>5.7</v>
      </c>
      <c r="H17" s="53">
        <v>9.5</v>
      </c>
      <c r="I17" s="53">
        <v>7.5</v>
      </c>
      <c r="J17" s="53"/>
    </row>
    <row r="18" spans="1:10" x14ac:dyDescent="0.2">
      <c r="A18" s="50" t="s">
        <v>175</v>
      </c>
      <c r="D18" s="101" t="s">
        <v>172</v>
      </c>
      <c r="E18" s="100">
        <v>44568</v>
      </c>
      <c r="F18" s="54">
        <v>856.9</v>
      </c>
      <c r="G18" s="54">
        <v>881</v>
      </c>
      <c r="H18" s="54">
        <v>834</v>
      </c>
      <c r="I18" s="54">
        <v>861.8</v>
      </c>
      <c r="J18" s="54"/>
    </row>
    <row r="19" spans="1:10" x14ac:dyDescent="0.2">
      <c r="A19" s="50" t="s">
        <v>176</v>
      </c>
      <c r="C19" s="50" t="s">
        <v>13</v>
      </c>
      <c r="D19" s="101" t="s">
        <v>172</v>
      </c>
      <c r="E19" s="100">
        <v>44497</v>
      </c>
      <c r="F19" s="54">
        <v>54873.333333333336</v>
      </c>
      <c r="G19" s="54">
        <v>50816.666666666664</v>
      </c>
      <c r="H19" s="54">
        <v>80983.333333333328</v>
      </c>
      <c r="I19" s="54" t="e">
        <v>#N/A</v>
      </c>
      <c r="J19" s="54"/>
    </row>
    <row r="20" spans="1:10" x14ac:dyDescent="0.2">
      <c r="A20" s="50" t="s">
        <v>177</v>
      </c>
      <c r="C20" s="50" t="s">
        <v>15</v>
      </c>
      <c r="D20" s="101" t="s">
        <v>172</v>
      </c>
      <c r="E20" s="100">
        <v>44497</v>
      </c>
      <c r="F20" s="59">
        <v>-24.636619589351525</v>
      </c>
      <c r="G20" s="59">
        <v>-7.3927833799052429</v>
      </c>
      <c r="H20" s="59">
        <v>59.36372581174156</v>
      </c>
      <c r="I20" s="59" t="e">
        <v>#N/A</v>
      </c>
      <c r="J20" s="59"/>
    </row>
    <row r="21" spans="1:10" x14ac:dyDescent="0.2">
      <c r="A21" s="50" t="s">
        <v>178</v>
      </c>
      <c r="C21" s="50" t="s">
        <v>13</v>
      </c>
      <c r="D21" s="101" t="s">
        <v>172</v>
      </c>
      <c r="E21" s="100">
        <v>44497</v>
      </c>
      <c r="F21" s="54">
        <v>17759.166666666668</v>
      </c>
      <c r="G21" s="54">
        <v>16078.333333333334</v>
      </c>
      <c r="H21" s="54">
        <v>27295.833333333332</v>
      </c>
      <c r="I21" s="54" t="e">
        <v>#N/A</v>
      </c>
      <c r="J21" s="54"/>
    </row>
    <row r="22" spans="1:10" x14ac:dyDescent="0.2">
      <c r="A22" s="50" t="s">
        <v>179</v>
      </c>
      <c r="C22" s="50" t="s">
        <v>15</v>
      </c>
      <c r="D22" s="101" t="s">
        <v>172</v>
      </c>
      <c r="E22" s="100">
        <v>44497</v>
      </c>
      <c r="F22" s="59">
        <v>-28.618321889130794</v>
      </c>
      <c r="G22" s="59">
        <v>-9.4645957486743981</v>
      </c>
      <c r="H22" s="59">
        <v>69.767803462216222</v>
      </c>
      <c r="I22" s="59" t="e">
        <v>#N/A</v>
      </c>
      <c r="J22" s="59"/>
    </row>
    <row r="23" spans="1:10" x14ac:dyDescent="0.2">
      <c r="A23" s="50" t="s">
        <v>180</v>
      </c>
      <c r="C23" s="50" t="s">
        <v>15</v>
      </c>
      <c r="D23" s="101" t="s">
        <v>172</v>
      </c>
      <c r="E23" s="100">
        <v>44568</v>
      </c>
      <c r="F23" s="59">
        <v>2.4182076813655584</v>
      </c>
      <c r="G23" s="59">
        <v>2.0996732026143938</v>
      </c>
      <c r="H23" s="59">
        <v>4.8838387879757805</v>
      </c>
      <c r="I23" s="59">
        <v>-0.73750063577641134</v>
      </c>
      <c r="J23" s="59"/>
    </row>
    <row r="24" spans="1:10" x14ac:dyDescent="0.2">
      <c r="A24" s="50" t="s">
        <v>181</v>
      </c>
      <c r="C24" s="50" t="s">
        <v>15</v>
      </c>
      <c r="D24" s="101" t="s">
        <v>172</v>
      </c>
      <c r="E24" s="100">
        <v>44286</v>
      </c>
      <c r="F24" s="53">
        <v>1.4176313579883582</v>
      </c>
      <c r="G24" s="53">
        <v>2.1548266704565222</v>
      </c>
      <c r="H24" s="53">
        <v>4.0868510458327512</v>
      </c>
      <c r="I24" s="53" t="e">
        <v>#N/A</v>
      </c>
      <c r="J24" s="53"/>
    </row>
    <row r="25" spans="1:10" x14ac:dyDescent="0.2">
      <c r="A25" s="50" t="s">
        <v>182</v>
      </c>
      <c r="C25" s="50" t="s">
        <v>15</v>
      </c>
      <c r="D25" s="101" t="s">
        <v>172</v>
      </c>
      <c r="E25" s="100">
        <v>44568</v>
      </c>
      <c r="F25" s="53">
        <v>1.7158264564098191</v>
      </c>
      <c r="G25" s="53">
        <v>2.9908694138753189</v>
      </c>
      <c r="H25" s="53">
        <v>5.0462770382695421</v>
      </c>
      <c r="I25" s="53">
        <v>-0.55438683331271443</v>
      </c>
      <c r="J25" s="53"/>
    </row>
    <row r="26" spans="1:10" x14ac:dyDescent="0.2">
      <c r="A26" s="50" t="s">
        <v>183</v>
      </c>
      <c r="C26" s="50" t="s">
        <v>15</v>
      </c>
      <c r="D26" s="101" t="s">
        <v>172</v>
      </c>
      <c r="E26" s="100">
        <v>44568</v>
      </c>
      <c r="F26" s="59">
        <v>1.4656664406255127</v>
      </c>
      <c r="G26" s="59">
        <v>2.9638800721707881</v>
      </c>
      <c r="H26" s="59">
        <v>5.0454327905619989</v>
      </c>
      <c r="I26" s="59">
        <v>-0.65296615045292716</v>
      </c>
      <c r="J26" s="59"/>
    </row>
    <row r="27" spans="1:10" x14ac:dyDescent="0.2">
      <c r="A27" s="50" t="s">
        <v>184</v>
      </c>
      <c r="C27" s="50" t="s">
        <v>125</v>
      </c>
      <c r="D27" s="101" t="s">
        <v>172</v>
      </c>
      <c r="E27" s="100">
        <v>44567</v>
      </c>
      <c r="F27" s="53">
        <v>64.938333333333333</v>
      </c>
      <c r="G27" s="53">
        <v>56.984166666666674</v>
      </c>
      <c r="H27" s="53">
        <v>39.227499999999999</v>
      </c>
      <c r="I27" s="53">
        <v>67.987499999999997</v>
      </c>
      <c r="J27" s="53"/>
    </row>
    <row r="28" spans="1:10" x14ac:dyDescent="0.2">
      <c r="A28" s="50" t="s">
        <v>232</v>
      </c>
      <c r="C28" s="50" t="s">
        <v>231</v>
      </c>
      <c r="D28" s="101" t="s">
        <v>172</v>
      </c>
      <c r="E28" s="100">
        <v>44566</v>
      </c>
      <c r="F28" s="60">
        <v>1.472504</v>
      </c>
      <c r="G28" s="60">
        <v>1.605594711</v>
      </c>
      <c r="H28" s="60">
        <v>2.099217066</v>
      </c>
      <c r="I28" s="60">
        <v>3.3620073760000002</v>
      </c>
      <c r="J28" s="60"/>
    </row>
    <row r="29" spans="1:10" x14ac:dyDescent="0.2">
      <c r="A29" s="50" t="s">
        <v>185</v>
      </c>
      <c r="D29" s="101" t="s">
        <v>172</v>
      </c>
      <c r="E29" s="100">
        <v>44568</v>
      </c>
      <c r="F29" s="54">
        <v>1267.3440000000001</v>
      </c>
      <c r="G29" s="54">
        <v>1285.711</v>
      </c>
      <c r="H29" s="54">
        <v>1306.4000000000001</v>
      </c>
      <c r="I29" s="54">
        <v>1323.7</v>
      </c>
      <c r="J29" s="54"/>
    </row>
    <row r="30" spans="1:10" x14ac:dyDescent="0.2">
      <c r="A30" s="50" t="s">
        <v>202</v>
      </c>
      <c r="C30" s="50" t="s">
        <v>15</v>
      </c>
      <c r="D30" s="101" t="s">
        <v>172</v>
      </c>
      <c r="E30" s="100">
        <v>44533</v>
      </c>
      <c r="F30" s="53">
        <v>2.8757815541098575</v>
      </c>
      <c r="G30" s="53">
        <v>1.8333962256411818</v>
      </c>
      <c r="H30" s="53">
        <v>-5.1405132356887488</v>
      </c>
      <c r="I30" s="53" t="e">
        <v>#N/A</v>
      </c>
      <c r="J30" s="53"/>
    </row>
    <row r="31" spans="1:10" x14ac:dyDescent="0.2">
      <c r="A31" s="50" t="s">
        <v>203</v>
      </c>
      <c r="C31" s="50" t="s">
        <v>44</v>
      </c>
      <c r="D31" s="101" t="s">
        <v>172</v>
      </c>
      <c r="E31" s="100">
        <v>44566</v>
      </c>
      <c r="F31" s="59">
        <v>3.6375000000000006</v>
      </c>
      <c r="G31" s="59">
        <v>3.9500000000000006</v>
      </c>
      <c r="H31" s="59">
        <v>2.7416666666666667</v>
      </c>
      <c r="I31" s="59">
        <v>2.4499999999999997</v>
      </c>
      <c r="J31" s="59"/>
    </row>
    <row r="32" spans="1:10" x14ac:dyDescent="0.2">
      <c r="A32" s="50" t="s">
        <v>130</v>
      </c>
      <c r="C32" s="50" t="s">
        <v>44</v>
      </c>
      <c r="D32" s="101" t="s">
        <v>172</v>
      </c>
      <c r="E32" s="100">
        <v>44566</v>
      </c>
      <c r="F32" s="60">
        <v>1.6875</v>
      </c>
      <c r="G32" s="60">
        <v>2</v>
      </c>
      <c r="H32" s="60">
        <v>0.79166666666666663</v>
      </c>
      <c r="I32" s="60">
        <v>0.5</v>
      </c>
      <c r="J32" s="60"/>
    </row>
    <row r="33" spans="1:10" x14ac:dyDescent="0.2">
      <c r="A33" s="50" t="s">
        <v>204</v>
      </c>
      <c r="C33" s="50" t="s">
        <v>132</v>
      </c>
      <c r="D33" s="101" t="s">
        <v>172</v>
      </c>
      <c r="E33" s="100">
        <v>44315</v>
      </c>
      <c r="F33" s="53">
        <v>81.620439144578626</v>
      </c>
      <c r="G33" s="53">
        <v>80.975452174165909</v>
      </c>
      <c r="H33" s="53">
        <v>78.782290767552041</v>
      </c>
      <c r="I33" s="53" t="e">
        <v>#N/A</v>
      </c>
      <c r="J33" s="53"/>
    </row>
    <row r="34" spans="1:10" x14ac:dyDescent="0.2">
      <c r="A34" s="50" t="s">
        <v>205</v>
      </c>
      <c r="D34" s="101" t="s">
        <v>172</v>
      </c>
      <c r="E34" s="100">
        <v>44315</v>
      </c>
      <c r="F34" s="223">
        <v>31.510305566367318</v>
      </c>
      <c r="G34" s="223">
        <v>32.116585764789789</v>
      </c>
      <c r="H34" s="223">
        <v>31.747827000157226</v>
      </c>
      <c r="I34" s="223" t="e">
        <v>#N/A</v>
      </c>
      <c r="J34" s="223"/>
    </row>
    <row r="35" spans="1:10" x14ac:dyDescent="0.2">
      <c r="A35" s="50" t="s">
        <v>206</v>
      </c>
      <c r="D35" s="101" t="s">
        <v>172</v>
      </c>
      <c r="E35" s="100">
        <v>43217</v>
      </c>
      <c r="F35" s="53" t="e">
        <v>#N/A</v>
      </c>
      <c r="G35" s="53" t="e">
        <v>#N/A</v>
      </c>
      <c r="H35" s="53" t="e">
        <v>#N/A</v>
      </c>
      <c r="I35" s="53" t="e">
        <v>#N/A</v>
      </c>
      <c r="J35" s="53"/>
    </row>
    <row r="36" spans="1:10" x14ac:dyDescent="0.2">
      <c r="A36" s="50" t="s">
        <v>207</v>
      </c>
      <c r="C36" s="50" t="s">
        <v>53</v>
      </c>
      <c r="D36" s="101" t="s">
        <v>172</v>
      </c>
      <c r="E36" s="100">
        <v>44580</v>
      </c>
      <c r="F36" s="54">
        <v>10971</v>
      </c>
      <c r="G36" s="54">
        <v>11909</v>
      </c>
      <c r="H36" s="54">
        <v>9235</v>
      </c>
      <c r="I36" s="54">
        <v>15017</v>
      </c>
      <c r="J36" s="54"/>
    </row>
    <row r="37" spans="1:10" x14ac:dyDescent="0.2">
      <c r="A37" s="50" t="s">
        <v>208</v>
      </c>
      <c r="C37" s="50" t="s">
        <v>138</v>
      </c>
      <c r="D37" s="101" t="s">
        <v>172</v>
      </c>
      <c r="E37" s="100">
        <v>44596</v>
      </c>
      <c r="F37" s="54">
        <v>4925</v>
      </c>
      <c r="G37" s="54">
        <v>5589</v>
      </c>
      <c r="H37" s="54">
        <v>3602</v>
      </c>
      <c r="I37" s="54">
        <v>2731</v>
      </c>
      <c r="J37" s="54"/>
    </row>
    <row r="38" spans="1:10" x14ac:dyDescent="0.2">
      <c r="A38" s="50" t="s">
        <v>244</v>
      </c>
      <c r="C38" s="50" t="s">
        <v>53</v>
      </c>
      <c r="D38" s="101" t="s">
        <v>172</v>
      </c>
      <c r="E38" s="100">
        <v>44566</v>
      </c>
      <c r="F38" s="54">
        <v>16142</v>
      </c>
      <c r="G38" s="54">
        <v>16344</v>
      </c>
      <c r="H38" s="54">
        <v>16149</v>
      </c>
      <c r="I38" s="54">
        <v>27686</v>
      </c>
      <c r="J38" s="54"/>
    </row>
    <row r="39" spans="1:10" x14ac:dyDescent="0.2">
      <c r="A39" s="50" t="s">
        <v>245</v>
      </c>
      <c r="C39" s="265">
        <v>0</v>
      </c>
      <c r="D39" s="101" t="s">
        <v>172</v>
      </c>
      <c r="E39" s="100">
        <v>44566</v>
      </c>
      <c r="F39" s="53">
        <v>475.72750000000002</v>
      </c>
      <c r="G39" s="53">
        <v>456.99574999999999</v>
      </c>
      <c r="H39" s="53">
        <v>454.20774999999998</v>
      </c>
      <c r="I39" s="53">
        <v>490.02699999999999</v>
      </c>
      <c r="J39" s="53"/>
    </row>
    <row r="40" spans="1:10" x14ac:dyDescent="0.2">
      <c r="A40" s="50" t="s">
        <v>246</v>
      </c>
      <c r="C40" s="50" t="s">
        <v>209</v>
      </c>
      <c r="D40" s="101" t="s">
        <v>172</v>
      </c>
      <c r="E40" s="100">
        <v>44566</v>
      </c>
      <c r="F40" s="59">
        <v>46.65183087194012</v>
      </c>
      <c r="G40" s="59">
        <v>52.876091879650602</v>
      </c>
      <c r="H40" s="59">
        <v>57.337120539676903</v>
      </c>
      <c r="I40" s="59">
        <v>73.519570874714532</v>
      </c>
      <c r="J40" s="59"/>
    </row>
    <row r="41" spans="1:10" x14ac:dyDescent="0.2">
      <c r="A41" s="50" t="s">
        <v>210</v>
      </c>
      <c r="C41" s="50" t="s">
        <v>132</v>
      </c>
      <c r="D41" s="101" t="s">
        <v>172</v>
      </c>
      <c r="E41" s="100">
        <v>44608</v>
      </c>
      <c r="F41" s="53">
        <v>82.140542000000053</v>
      </c>
      <c r="G41" s="53">
        <v>80.915837000000053</v>
      </c>
      <c r="H41" s="53">
        <v>76.818563000000054</v>
      </c>
      <c r="I41" s="53">
        <v>87.962914000000055</v>
      </c>
      <c r="J41" s="53"/>
    </row>
    <row r="42" spans="1:10" x14ac:dyDescent="0.2">
      <c r="A42" s="50" t="s">
        <v>211</v>
      </c>
      <c r="C42" s="50" t="s">
        <v>132</v>
      </c>
      <c r="D42" s="101" t="s">
        <v>172</v>
      </c>
      <c r="E42" s="100">
        <v>44608</v>
      </c>
      <c r="F42" s="53">
        <v>77.305292000000009</v>
      </c>
      <c r="G42" s="53">
        <v>76.087512000000018</v>
      </c>
      <c r="H42" s="53">
        <v>64.738303000000002</v>
      </c>
      <c r="I42" s="53">
        <v>84.651994999999999</v>
      </c>
      <c r="J42" s="53"/>
    </row>
    <row r="43" spans="1:10" x14ac:dyDescent="0.2">
      <c r="A43" s="50" t="s">
        <v>212</v>
      </c>
      <c r="D43" s="101" t="s">
        <v>172</v>
      </c>
      <c r="E43" s="100">
        <v>43469</v>
      </c>
      <c r="F43" s="54">
        <v>3114</v>
      </c>
      <c r="G43" s="54" t="e">
        <v>#N/A</v>
      </c>
      <c r="H43" s="54" t="e">
        <v>#N/A</v>
      </c>
      <c r="I43" s="54" t="e">
        <v>#N/A</v>
      </c>
      <c r="J43" s="54"/>
    </row>
    <row r="44" spans="1:10" x14ac:dyDescent="0.2">
      <c r="A44" s="50" t="s">
        <v>213</v>
      </c>
      <c r="D44" s="101" t="s">
        <v>172</v>
      </c>
      <c r="E44" s="100">
        <v>43469</v>
      </c>
      <c r="F44" s="54">
        <v>2209</v>
      </c>
      <c r="G44" s="54" t="e">
        <v>#N/A</v>
      </c>
      <c r="H44" s="54" t="e">
        <v>#N/A</v>
      </c>
      <c r="I44" s="54" t="e">
        <v>#N/A</v>
      </c>
      <c r="J44" s="54"/>
    </row>
    <row r="45" spans="1:10" x14ac:dyDescent="0.2">
      <c r="A45" s="50" t="s">
        <v>214</v>
      </c>
      <c r="C45" s="50" t="s">
        <v>138</v>
      </c>
      <c r="D45" s="101" t="s">
        <v>172</v>
      </c>
      <c r="E45" s="100">
        <v>44596</v>
      </c>
      <c r="F45" s="54">
        <v>162</v>
      </c>
      <c r="G45" s="54">
        <v>155</v>
      </c>
      <c r="H45" s="54">
        <v>122</v>
      </c>
      <c r="I45" s="54">
        <v>88</v>
      </c>
      <c r="J45" s="54"/>
    </row>
    <row r="46" spans="1:10" x14ac:dyDescent="0.2">
      <c r="A46" s="50" t="s">
        <v>215</v>
      </c>
      <c r="C46" s="50" t="s">
        <v>148</v>
      </c>
      <c r="D46" s="101" t="s">
        <v>172</v>
      </c>
      <c r="E46" s="100">
        <v>44608</v>
      </c>
      <c r="F46" s="53">
        <v>4550.4057459999995</v>
      </c>
      <c r="G46" s="53">
        <v>5168.2210189999996</v>
      </c>
      <c r="H46" s="53">
        <v>3430.2398539999999</v>
      </c>
      <c r="I46" s="53">
        <v>5803.3934959999997</v>
      </c>
      <c r="J46" s="53"/>
    </row>
    <row r="47" spans="1:10" x14ac:dyDescent="0.2">
      <c r="E47" s="100"/>
    </row>
    <row r="48" spans="1:10"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118</v>
      </c>
      <c r="D1" s="187" t="s">
        <v>119</v>
      </c>
      <c r="F1" s="187" t="s">
        <v>82</v>
      </c>
      <c r="H1" s="187" t="s">
        <v>8</v>
      </c>
      <c r="J1" s="187" t="s">
        <v>84</v>
      </c>
      <c r="L1" s="187" t="s">
        <v>85</v>
      </c>
      <c r="N1" s="187" t="s">
        <v>86</v>
      </c>
      <c r="P1" s="187" t="s">
        <v>87</v>
      </c>
      <c r="R1" s="187" t="s">
        <v>88</v>
      </c>
      <c r="T1" s="187" t="s">
        <v>120</v>
      </c>
      <c r="V1" s="187" t="s">
        <v>121</v>
      </c>
      <c r="X1" s="187" t="s">
        <v>122</v>
      </c>
      <c r="Z1" s="187" t="s">
        <v>123</v>
      </c>
      <c r="AB1" s="187" t="s">
        <v>124</v>
      </c>
      <c r="AD1" s="187" t="s">
        <v>126</v>
      </c>
      <c r="AF1" s="187" t="s">
        <v>127</v>
      </c>
      <c r="AH1" s="187" t="s">
        <v>129</v>
      </c>
      <c r="AJ1" s="187" t="s">
        <v>38</v>
      </c>
      <c r="AL1" s="187" t="s">
        <v>130</v>
      </c>
      <c r="AN1" s="187" t="s">
        <v>131</v>
      </c>
      <c r="AP1" s="187" t="s">
        <v>133</v>
      </c>
      <c r="AR1" s="187" t="s">
        <v>49</v>
      </c>
      <c r="AT1" s="187" t="s">
        <v>136</v>
      </c>
      <c r="AV1" s="187" t="s">
        <v>137</v>
      </c>
      <c r="AX1" s="187" t="s">
        <v>139</v>
      </c>
      <c r="AZ1" s="187" t="s">
        <v>140</v>
      </c>
      <c r="BB1" s="187" t="s">
        <v>141</v>
      </c>
      <c r="BD1" s="187" t="s">
        <v>142</v>
      </c>
      <c r="BF1" s="187" t="s">
        <v>143</v>
      </c>
      <c r="BH1" s="187" t="s">
        <v>144</v>
      </c>
      <c r="BJ1" s="187" t="s">
        <v>145</v>
      </c>
      <c r="BL1" s="187" t="s">
        <v>146</v>
      </c>
      <c r="BN1" s="187"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86">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91380</v>
      </c>
      <c r="M4" s="57">
        <f>VLOOKUP($A16,dXdata!DATA,MATCH(L$3,dXdata!IDS,0) + 1,FALSE)</f>
        <v>62810</v>
      </c>
      <c r="N4" s="56">
        <f>VLOOKUP($A4,dXdata!DATA,MATCH(N$3,dXdata!IDS,0) + 1,FALSE)</f>
        <v>37.620481927710834</v>
      </c>
      <c r="O4" s="56">
        <f>VLOOKUP($A16,dXdata!DATA,MATCH(N$3,dXdata!IDS,0) + 1,FALSE)</f>
        <v>-31.26504705624863</v>
      </c>
      <c r="P4" s="57">
        <f>VLOOKUP($A4,dXdata!DATA,MATCH(P$3,dXdata!IDS,0) + 1,FALSE)</f>
        <v>30840</v>
      </c>
      <c r="Q4" s="57">
        <f>VLOOKUP($A16,dXdata!DATA,MATCH(P$3,dXdata!IDS,0) + 1,FALSE)</f>
        <v>21140</v>
      </c>
      <c r="R4" s="56">
        <f>VLOOKUP($A4,dXdata!DATA,MATCH(R$3,dXdata!IDS,0) + 1,FALSE)</f>
        <v>46.091899573661777</v>
      </c>
      <c r="S4" s="56">
        <f>VLOOKUP($A16,dXdata!DATA,MATCH(R$3,dXdata!IDS,0) + 1,FALSE)</f>
        <v>-31.452658884565498</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1.6289597684263191</v>
      </c>
      <c r="AI4" s="56">
        <f>VLOOKUP($A16,dXdata!DATA,MATCH(AH$3,dXdata!IDS,0) + 1,FALSE)</f>
        <v>2.9390223139761362</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5.7428359999999996</v>
      </c>
      <c r="BG4" s="56">
        <f>VLOOKUP($A16,dXdata!DATA,MATCH(BF$3,dXdata!IDS,0) + 1,FALSE)</f>
        <v>6.3918439999999999</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86330</v>
      </c>
      <c r="M5" s="57">
        <f>VLOOKUP($A17,dXdata!DATA,MATCH(L$3,dXdata!IDS,0) + 1,FALSE)</f>
        <v>60720</v>
      </c>
      <c r="N5" s="56">
        <f>VLOOKUP($A5,dXdata!DATA,MATCH(N$3,dXdata!IDS,0) + 1,FALSE)</f>
        <v>25.99241097489784</v>
      </c>
      <c r="O5" s="56">
        <f>VLOOKUP($A17,dXdata!DATA,MATCH(N$3,dXdata!IDS,0) + 1,FALSE)</f>
        <v>-29.665238040078769</v>
      </c>
      <c r="P5" s="57">
        <f>VLOOKUP($A5,dXdata!DATA,MATCH(P$3,dXdata!IDS,0) + 1,FALSE)</f>
        <v>29130</v>
      </c>
      <c r="Q5" s="57">
        <f>VLOOKUP($A17,dXdata!DATA,MATCH(P$3,dXdata!IDS,0) + 1,FALSE)</f>
        <v>20370</v>
      </c>
      <c r="R5" s="56">
        <f>VLOOKUP($A5,dXdata!DATA,MATCH(R$3,dXdata!IDS,0) + 1,FALSE)</f>
        <v>34.23963133640553</v>
      </c>
      <c r="S5" s="56">
        <f>VLOOKUP($A17,dXdata!DATA,MATCH(R$3,dXdata!IDS,0) + 1,FALSE)</f>
        <v>-30.07209062821833</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2.156244952482389</v>
      </c>
      <c r="AI5" s="56">
        <f>VLOOKUP($A17,dXdata!DATA,MATCH(AH$3,dXdata!IDS,0) + 1,FALSE)</f>
        <v>3.116341603729289</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5.8480179999999997</v>
      </c>
      <c r="BG5" s="56">
        <f>VLOOKUP($A17,dXdata!DATA,MATCH(BF$3,dXdata!IDS,0) + 1,FALSE)</f>
        <v>6.362114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83100</v>
      </c>
      <c r="M6" s="57">
        <f>VLOOKUP($A18,dXdata!DATA,MATCH(L$3,dXdata!IDS,0) + 1,FALSE)</f>
        <v>58000</v>
      </c>
      <c r="N6" s="56">
        <f>VLOOKUP($A6,dXdata!DATA,MATCH(N$3,dXdata!IDS,0) + 1,FALSE)</f>
        <v>16.615211900084191</v>
      </c>
      <c r="O6" s="56">
        <f>VLOOKUP($A18,dXdata!DATA,MATCH(N$3,dXdata!IDS,0) + 1,FALSE)</f>
        <v>-30.20457280385078</v>
      </c>
      <c r="P6" s="57">
        <f>VLOOKUP($A6,dXdata!DATA,MATCH(P$3,dXdata!IDS,0) + 1,FALSE)</f>
        <v>28150</v>
      </c>
      <c r="Q6" s="57">
        <f>VLOOKUP($A18,dXdata!DATA,MATCH(P$3,dXdata!IDS,0) + 1,FALSE)</f>
        <v>19420</v>
      </c>
      <c r="R6" s="56">
        <f>VLOOKUP($A6,dXdata!DATA,MATCH(R$3,dXdata!IDS,0) + 1,FALSE)</f>
        <v>24.889086069210297</v>
      </c>
      <c r="S6" s="56">
        <f>VLOOKUP($A18,dXdata!DATA,MATCH(R$3,dXdata!IDS,0) + 1,FALSE)</f>
        <v>-31.012433392539961</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2.8789252158577749</v>
      </c>
      <c r="AI6" s="56">
        <f>VLOOKUP($A18,dXdata!DATA,MATCH(AH$3,dXdata!IDS,0) + 1,FALSE)</f>
        <v>3.116981292788612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5.9994129999999997</v>
      </c>
      <c r="BG6" s="56">
        <f>VLOOKUP($A18,dXdata!DATA,MATCH(BF$3,dXdata!IDS,0) + 1,FALSE)</f>
        <v>6.250426</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79710</v>
      </c>
      <c r="M7" s="57">
        <f>VLOOKUP($A19,dXdata!DATA,MATCH(L$3,dXdata!IDS,0) + 1,FALSE)</f>
        <v>56910</v>
      </c>
      <c r="N7" s="56">
        <f>VLOOKUP($A7,dXdata!DATA,MATCH(N$3,dXdata!IDS,0) + 1,FALSE)</f>
        <v>8.5523627944981584</v>
      </c>
      <c r="O7" s="56">
        <f>VLOOKUP($A19,dXdata!DATA,MATCH(N$3,dXdata!IDS,0) + 1,FALSE)</f>
        <v>-28.603688370342496</v>
      </c>
      <c r="P7" s="57">
        <f>VLOOKUP($A7,dXdata!DATA,MATCH(P$3,dXdata!IDS,0) + 1,FALSE)</f>
        <v>27120</v>
      </c>
      <c r="Q7" s="57">
        <f>VLOOKUP($A19,dXdata!DATA,MATCH(P$3,dXdata!IDS,0) + 1,FALSE)</f>
        <v>19160</v>
      </c>
      <c r="R7" s="56">
        <f>VLOOKUP($A7,dXdata!DATA,MATCH(R$3,dXdata!IDS,0) + 1,FALSE)</f>
        <v>15.84792823579666</v>
      </c>
      <c r="S7" s="56">
        <f>VLOOKUP($A19,dXdata!DATA,MATCH(R$3,dXdata!IDS,0) + 1,FALSE)</f>
        <v>-29.35103244837758</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3.1354064093918943</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6.047987</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73120</v>
      </c>
      <c r="M8" s="57">
        <f>VLOOKUP($A20,dXdata!DATA,MATCH(L$3,dXdata!IDS,0) + 1,FALSE)</f>
        <v>54350</v>
      </c>
      <c r="N8" s="56">
        <f>VLOOKUP($A8,dXdata!DATA,MATCH(N$3,dXdata!IDS,0) + 1,FALSE)</f>
        <v>-9.6726374305126654</v>
      </c>
      <c r="O8" s="56">
        <f>VLOOKUP($A20,dXdata!DATA,MATCH(N$3,dXdata!IDS,0) + 1,FALSE)</f>
        <v>-25.67013129102844</v>
      </c>
      <c r="P8" s="57">
        <f>VLOOKUP($A8,dXdata!DATA,MATCH(P$3,dXdata!IDS,0) + 1,FALSE)</f>
        <v>25460</v>
      </c>
      <c r="Q8" s="57">
        <f>VLOOKUP($A20,dXdata!DATA,MATCH(P$3,dXdata!IDS,0) + 1,FALSE)</f>
        <v>18050</v>
      </c>
      <c r="R8" s="56">
        <f>VLOOKUP($A8,dXdata!DATA,MATCH(R$3,dXdata!IDS,0) + 1,FALSE)</f>
        <v>-0.74074074074074181</v>
      </c>
      <c r="S8" s="56">
        <f>VLOOKUP($A20,dXdata!DATA,MATCH(R$3,dXdata!IDS,0) + 1,FALSE)</f>
        <v>-29.104477611940293</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4.1308679724740616</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6.2090959999999997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71540</v>
      </c>
      <c r="M9" s="57">
        <f>VLOOKUP($A21,dXdata!DATA,MATCH(L$3,dXdata!IDS,0) + 1,FALSE)</f>
        <v>55610</v>
      </c>
      <c r="N9" s="56">
        <f>VLOOKUP($A9,dXdata!DATA,MATCH(N$3,dXdata!IDS,0) + 1,FALSE)</f>
        <v>-12.734813369114416</v>
      </c>
      <c r="O9" s="56">
        <f>VLOOKUP($A21,dXdata!DATA,MATCH(N$3,dXdata!IDS,0) + 1,FALSE)</f>
        <v>-22.26726306961141</v>
      </c>
      <c r="P9" s="57">
        <f>VLOOKUP($A9,dXdata!DATA,MATCH(P$3,dXdata!IDS,0) + 1,FALSE)</f>
        <v>24850</v>
      </c>
      <c r="Q9" s="57">
        <f>VLOOKUP($A21,dXdata!DATA,MATCH(P$3,dXdata!IDS,0) + 1,FALSE)</f>
        <v>17920</v>
      </c>
      <c r="R9" s="56">
        <f>VLOOKUP($A9,dXdata!DATA,MATCH(R$3,dXdata!IDS,0) + 1,FALSE)</f>
        <v>-4.7162576687116537</v>
      </c>
      <c r="S9" s="56">
        <f>VLOOKUP($A21,dXdata!DATA,MATCH(R$3,dXdata!IDS,0) + 1,FALSE)</f>
        <v>-27.887323943661968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3.8271482724617112</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5.9716139999999998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64390</v>
      </c>
      <c r="M10" s="57">
        <f>VLOOKUP($A22,dXdata!DATA,MATCH(L$3,dXdata!IDS,0) + 1,FALSE)</f>
        <v>53460</v>
      </c>
      <c r="N10" s="56">
        <f>VLOOKUP($A10,dXdata!DATA,MATCH(N$3,dXdata!IDS,0) + 1,FALSE)</f>
        <v>-32.085223077734412</v>
      </c>
      <c r="O10" s="56">
        <f>VLOOKUP($A22,dXdata!DATA,MATCH(N$3,dXdata!IDS,0) + 1,FALSE)</f>
        <v>-16.974685510172382</v>
      </c>
      <c r="P10" s="57">
        <f>VLOOKUP($A10,dXdata!DATA,MATCH(P$3,dXdata!IDS,0) + 1,FALSE)</f>
        <v>22240</v>
      </c>
      <c r="Q10" s="57">
        <f>VLOOKUP($A22,dXdata!DATA,MATCH(P$3,dXdata!IDS,0) + 1,FALSE)</f>
        <v>16950</v>
      </c>
      <c r="R10" s="56">
        <f>VLOOKUP($A10,dXdata!DATA,MATCH(R$3,dXdata!IDS,0) + 1,FALSE)</f>
        <v>-28.877518388231525</v>
      </c>
      <c r="S10" s="56">
        <f>VLOOKUP($A22,dXdata!DATA,MATCH(R$3,dXdata!IDS,0) + 1,FALSE)</f>
        <v>-23.785971223021583</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3.3947801388207743</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5.8318320000000003</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66870</v>
      </c>
      <c r="M11" s="57">
        <f>VLOOKUP($A23,dXdata!DATA,MATCH(L$3,dXdata!IDS,0) + 1,FALSE)</f>
        <v>52910</v>
      </c>
      <c r="N11" s="56">
        <f>VLOOKUP($A11,dXdata!DATA,MATCH(N$3,dXdata!IDS,0) + 1,FALSE)</f>
        <v>-26.094164456233425</v>
      </c>
      <c r="O11" s="56">
        <f>VLOOKUP($A23,dXdata!DATA,MATCH(N$3,dXdata!IDS,0) + 1,FALSE)</f>
        <v>-20.876327202033796</v>
      </c>
      <c r="P11" s="57">
        <f>VLOOKUP($A11,dXdata!DATA,MATCH(P$3,dXdata!IDS,0) + 1,FALSE)</f>
        <v>22840</v>
      </c>
      <c r="Q11" s="57">
        <f>VLOOKUP($A23,dXdata!DATA,MATCH(P$3,dXdata!IDS,0) + 1,FALSE)</f>
        <v>16790</v>
      </c>
      <c r="R11" s="56">
        <f>VLOOKUP($A11,dXdata!DATA,MATCH(R$3,dXdata!IDS,0) + 1,FALSE)</f>
        <v>-22.785665990534142</v>
      </c>
      <c r="S11" s="56">
        <f>VLOOKUP($A23,dXdata!DATA,MATCH(R$3,dXdata!IDS,0) + 1,FALSE)</f>
        <v>-26.488616462346759</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3.085244421878075</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5.9483030000000001</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65550</v>
      </c>
      <c r="M12" s="57">
        <f>VLOOKUP($A24,dXdata!DATA,MATCH(L$3,dXdata!IDS,0) + 1,FALSE)</f>
        <v>52340</v>
      </c>
      <c r="N12" s="56">
        <f>VLOOKUP($A12,dXdata!DATA,MATCH(N$3,dXdata!IDS,0) + 1,FALSE)</f>
        <v>-33.098591549295776</v>
      </c>
      <c r="O12" s="56">
        <f>VLOOKUP($A24,dXdata!DATA,MATCH(N$3,dXdata!IDS,0) + 1,FALSE)</f>
        <v>-20.152555301296715</v>
      </c>
      <c r="P12" s="57">
        <f>VLOOKUP($A12,dXdata!DATA,MATCH(P$3,dXdata!IDS,0) + 1,FALSE)</f>
        <v>22540</v>
      </c>
      <c r="Q12" s="57">
        <f>VLOOKUP($A24,dXdata!DATA,MATCH(P$3,dXdata!IDS,0) + 1,FALSE)</f>
        <v>16270</v>
      </c>
      <c r="R12" s="56">
        <f>VLOOKUP($A12,dXdata!DATA,MATCH(R$3,dXdata!IDS,0) + 1,FALSE)</f>
        <v>-32.128876844323997</v>
      </c>
      <c r="S12" s="56">
        <f>VLOOKUP($A24,dXdata!DATA,MATCH(R$3,dXdata!IDS,0) + 1,FALSE)</f>
        <v>-27.817213842058564</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3.0157165289229404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5.9251529999999999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63990</v>
      </c>
      <c r="M13" s="57">
        <f>VLOOKUP($A25,dXdata!DATA,MATCH(L$3,dXdata!IDS,0) + 1,FALSE)</f>
        <v>51870</v>
      </c>
      <c r="N13" s="56">
        <f>VLOOKUP($A13,dXdata!DATA,MATCH(N$3,dXdata!IDS,0) + 1,FALSE)</f>
        <v>-36.699970323474126</v>
      </c>
      <c r="O13" s="56">
        <f>VLOOKUP($A25,dXdata!DATA,MATCH(N$3,dXdata!IDS,0) + 1,FALSE)</f>
        <v>-18.940459446788559</v>
      </c>
      <c r="P13" s="57">
        <f>VLOOKUP($A13,dXdata!DATA,MATCH(P$3,dXdata!IDS,0) + 1,FALSE)</f>
        <v>21990</v>
      </c>
      <c r="Q13" s="57">
        <f>VLOOKUP($A25,dXdata!DATA,MATCH(P$3,dXdata!IDS,0) + 1,FALSE)</f>
        <v>16170</v>
      </c>
      <c r="R13" s="56">
        <f>VLOOKUP($A13,dXdata!DATA,MATCH(R$3,dXdata!IDS,0) + 1,FALSE)</f>
        <v>-35.982532751091703</v>
      </c>
      <c r="S13" s="56">
        <f>VLOOKUP($A25,dXdata!DATA,MATCH(R$3,dXdata!IDS,0) + 1,FALSE)</f>
        <v>-26.466575716234651</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3.2628998428835709</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6.2203369999999998</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64560</v>
      </c>
      <c r="M14" s="57">
        <f>VLOOKUP($A26,dXdata!DATA,MATCH(L$3,dXdata!IDS,0) + 1,FALSE)</f>
        <v>49930</v>
      </c>
      <c r="N14" s="56">
        <f>VLOOKUP($A14,dXdata!DATA,MATCH(N$3,dXdata!IDS,0) + 1,FALSE)</f>
        <v>-36.792637556295283</v>
      </c>
      <c r="O14" s="56">
        <f>VLOOKUP($A26,dXdata!DATA,MATCH(N$3,dXdata!IDS,0) + 1,FALSE)</f>
        <v>-22.661090458488232</v>
      </c>
      <c r="P14" s="57">
        <f>VLOOKUP($A14,dXdata!DATA,MATCH(P$3,dXdata!IDS,0) + 1,FALSE)</f>
        <v>21990</v>
      </c>
      <c r="Q14" s="57">
        <f>VLOOKUP($A26,dXdata!DATA,MATCH(P$3,dXdata!IDS,0) + 1,FALSE)</f>
        <v>15530</v>
      </c>
      <c r="R14" s="56">
        <f>VLOOKUP($A14,dXdata!DATA,MATCH(R$3,dXdata!IDS,0) + 1,FALSE)</f>
        <v>-36.371527777777779</v>
      </c>
      <c r="S14" s="56">
        <f>VLOOKUP($A26,dXdata!DATA,MATCH(R$3,dXdata!IDS,0) + 1,FALSE)</f>
        <v>-29.376989540700315</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3.3554748100695031</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6.3961170000000003</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63200</v>
      </c>
      <c r="M15" s="57">
        <f>VLOOKUP($A27,dXdata!DATA,MATCH(L$3,dXdata!IDS,0) + 1,FALSE)</f>
        <v>49570</v>
      </c>
      <c r="N15" s="56">
        <f>VLOOKUP($A15,dXdata!DATA,MATCH(N$3,dXdata!IDS,0) + 1,FALSE)</f>
        <v>-36.660653437562644</v>
      </c>
      <c r="O15" s="56">
        <f>VLOOKUP($A27,dXdata!DATA,MATCH(N$3,dXdata!IDS,0) + 1,FALSE)</f>
        <v>-21.566455696202535</v>
      </c>
      <c r="P15" s="57">
        <f>VLOOKUP($A15,dXdata!DATA,MATCH(P$3,dXdata!IDS,0) + 1,FALSE)</f>
        <v>21400</v>
      </c>
      <c r="Q15" s="57">
        <f>VLOOKUP($A27,dXdata!DATA,MATCH(P$3,dXdata!IDS,0) + 1,FALSE)</f>
        <v>15340</v>
      </c>
      <c r="R15" s="56">
        <f>VLOOKUP($A15,dXdata!DATA,MATCH(R$3,dXdata!IDS,0) + 1,FALSE)</f>
        <v>-36.328473668551034</v>
      </c>
      <c r="S15" s="56">
        <f>VLOOKUP($A27,dXdata!DATA,MATCH(R$3,dXdata!IDS,0) + 1,FALSE)</f>
        <v>-28.31775700934579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3.4355169468001101</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6.4645330000000003</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76"/>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224</v>
      </c>
      <c r="J12" s="45" t="s">
        <v>88</v>
      </c>
      <c r="K12" s="45" t="s">
        <v>120</v>
      </c>
      <c r="L12" s="45" t="s">
        <v>121</v>
      </c>
      <c r="M12" s="45" t="s">
        <v>122</v>
      </c>
      <c r="N12" s="45" t="s">
        <v>123</v>
      </c>
      <c r="O12" s="45" t="s">
        <v>124</v>
      </c>
      <c r="P12" s="45" t="s">
        <v>230</v>
      </c>
      <c r="Q12" s="45" t="s">
        <v>127</v>
      </c>
      <c r="R12" s="45" t="s">
        <v>129</v>
      </c>
      <c r="S12" s="45" t="s">
        <v>38</v>
      </c>
      <c r="T12" s="45" t="s">
        <v>130</v>
      </c>
      <c r="U12" s="45" t="s">
        <v>131</v>
      </c>
      <c r="V12" s="45" t="s">
        <v>133</v>
      </c>
      <c r="W12" s="45" t="s">
        <v>49</v>
      </c>
      <c r="X12" s="45" t="s">
        <v>136</v>
      </c>
      <c r="Y12" s="45" t="s">
        <v>137</v>
      </c>
      <c r="Z12" s="45" t="s">
        <v>247</v>
      </c>
      <c r="AA12" s="45" t="s">
        <v>249</v>
      </c>
      <c r="AB12" s="45" t="s">
        <v>250</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231</v>
      </c>
      <c r="Q13" s="58" t="s">
        <v>128</v>
      </c>
      <c r="R13" s="47" t="s">
        <v>15</v>
      </c>
      <c r="S13" s="47" t="s">
        <v>44</v>
      </c>
      <c r="T13" s="47" t="s">
        <v>44</v>
      </c>
      <c r="U13" s="47" t="s">
        <v>132</v>
      </c>
      <c r="V13" s="47" t="s">
        <v>134</v>
      </c>
      <c r="W13" s="47" t="s">
        <v>135</v>
      </c>
      <c r="X13" s="47" t="s">
        <v>53</v>
      </c>
      <c r="Y13" s="47" t="s">
        <v>138</v>
      </c>
      <c r="Z13" s="47" t="s">
        <v>248</v>
      </c>
      <c r="AA13" s="47" t="s">
        <v>47</v>
      </c>
      <c r="AB13" s="47" t="s">
        <v>251</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44608</v>
      </c>
      <c r="C15" s="49">
        <v>44608</v>
      </c>
      <c r="D15" s="49">
        <v>44596</v>
      </c>
      <c r="E15" s="49">
        <v>44596</v>
      </c>
      <c r="F15" s="49">
        <v>44596</v>
      </c>
      <c r="G15" s="49">
        <v>44581</v>
      </c>
      <c r="H15" s="49">
        <v>44581</v>
      </c>
      <c r="I15" s="49">
        <v>44581</v>
      </c>
      <c r="J15" s="49">
        <v>44581</v>
      </c>
      <c r="K15" s="49">
        <v>44596</v>
      </c>
      <c r="L15" s="49">
        <v>44594</v>
      </c>
      <c r="M15" s="49">
        <v>44596</v>
      </c>
      <c r="N15" s="49">
        <v>44596</v>
      </c>
      <c r="O15" s="49">
        <v>44594</v>
      </c>
      <c r="P15" s="49">
        <v>44594</v>
      </c>
      <c r="Q15" s="49">
        <v>44596</v>
      </c>
      <c r="R15" s="49">
        <v>44596</v>
      </c>
      <c r="S15" s="49">
        <v>44594</v>
      </c>
      <c r="T15" s="49">
        <v>44594</v>
      </c>
      <c r="U15" s="49">
        <v>44594</v>
      </c>
      <c r="V15" s="49">
        <v>44594</v>
      </c>
      <c r="W15" s="49">
        <v>43188</v>
      </c>
      <c r="X15" s="49">
        <v>44608</v>
      </c>
      <c r="Y15" s="49">
        <v>44596</v>
      </c>
      <c r="Z15" s="49">
        <v>44594</v>
      </c>
      <c r="AA15" s="49">
        <v>44594</v>
      </c>
      <c r="AB15" s="49">
        <v>44594</v>
      </c>
      <c r="AC15" s="49">
        <v>44608</v>
      </c>
      <c r="AD15" s="49">
        <v>44608</v>
      </c>
      <c r="AE15" s="49">
        <v>43714</v>
      </c>
      <c r="AF15" s="49">
        <v>43714</v>
      </c>
      <c r="AG15" s="49">
        <v>44596</v>
      </c>
      <c r="AH15" s="49">
        <v>44608</v>
      </c>
    </row>
    <row r="16" spans="1:34" x14ac:dyDescent="0.2">
      <c r="A16" s="52">
        <v>42736</v>
      </c>
      <c r="B16" s="59">
        <v>2.3082650781831582</v>
      </c>
      <c r="C16" s="53">
        <v>2.1293375394321856</v>
      </c>
      <c r="D16" s="53">
        <v>9.5</v>
      </c>
      <c r="E16" s="53">
        <v>6.7</v>
      </c>
      <c r="F16" s="53">
        <v>840.2</v>
      </c>
      <c r="G16" s="54">
        <v>91380</v>
      </c>
      <c r="H16" s="53">
        <v>37.620481927710834</v>
      </c>
      <c r="I16" s="54">
        <v>30840</v>
      </c>
      <c r="J16" s="53">
        <v>46.091899573661777</v>
      </c>
      <c r="K16" s="59">
        <v>0.47912388774811188</v>
      </c>
      <c r="L16" s="53">
        <v>0.18109474700256367</v>
      </c>
      <c r="M16" s="53">
        <v>0.53050397877985045</v>
      </c>
      <c r="N16" s="53">
        <v>0.58199033575681014</v>
      </c>
      <c r="O16" s="59">
        <v>52.5</v>
      </c>
      <c r="P16" s="60" t="e">
        <v>#N/A</v>
      </c>
      <c r="Q16" s="53">
        <v>1243.5454999999999</v>
      </c>
      <c r="R16" s="53">
        <v>1.6289597684263191</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5.7428359999999996</v>
      </c>
      <c r="AE16" s="54">
        <v>0</v>
      </c>
      <c r="AF16" s="54">
        <v>15</v>
      </c>
      <c r="AG16" s="54">
        <v>8</v>
      </c>
      <c r="AH16" s="223">
        <v>211.71464</v>
      </c>
    </row>
    <row r="17" spans="1:34" x14ac:dyDescent="0.2">
      <c r="A17" s="52">
        <v>42767</v>
      </c>
      <c r="B17" s="59">
        <v>2.0833333333333259</v>
      </c>
      <c r="C17" s="53">
        <v>2.0456333595594067</v>
      </c>
      <c r="D17" s="53">
        <v>9.1</v>
      </c>
      <c r="E17" s="53">
        <v>6.9</v>
      </c>
      <c r="F17" s="53">
        <v>838.6</v>
      </c>
      <c r="G17" s="54">
        <v>86330</v>
      </c>
      <c r="H17" s="53">
        <v>25.99241097489784</v>
      </c>
      <c r="I17" s="54">
        <v>29130</v>
      </c>
      <c r="J17" s="53">
        <v>34.23963133640553</v>
      </c>
      <c r="K17" s="59">
        <v>-0.33602150537634934</v>
      </c>
      <c r="L17" s="53">
        <v>-1.1562091917591277</v>
      </c>
      <c r="M17" s="53">
        <v>0.9914077990746728</v>
      </c>
      <c r="N17" s="53">
        <v>1.5533669629273827</v>
      </c>
      <c r="O17" s="59">
        <v>53.47</v>
      </c>
      <c r="P17" s="60" t="e">
        <v>#N/A</v>
      </c>
      <c r="Q17" s="53">
        <v>1244.4760000000001</v>
      </c>
      <c r="R17" s="53">
        <v>2.156244952482389</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5.8480179999999997</v>
      </c>
      <c r="AE17" s="54">
        <v>401</v>
      </c>
      <c r="AF17" s="54">
        <v>420</v>
      </c>
      <c r="AG17" s="54">
        <v>9</v>
      </c>
      <c r="AH17" s="223">
        <v>203.44859099999999</v>
      </c>
    </row>
    <row r="18" spans="1:34" x14ac:dyDescent="0.2">
      <c r="A18" s="52">
        <v>42795</v>
      </c>
      <c r="B18" s="59">
        <v>1.3284132841328455</v>
      </c>
      <c r="C18" s="53">
        <v>1.5637216575449475</v>
      </c>
      <c r="D18" s="53">
        <v>9.1</v>
      </c>
      <c r="E18" s="53">
        <v>7.2</v>
      </c>
      <c r="F18" s="53">
        <v>836</v>
      </c>
      <c r="G18" s="54">
        <v>83100</v>
      </c>
      <c r="H18" s="53">
        <v>16.615211900084191</v>
      </c>
      <c r="I18" s="54">
        <v>28150</v>
      </c>
      <c r="J18" s="53">
        <v>24.889086069210297</v>
      </c>
      <c r="K18" s="59">
        <v>-0.56818181818182323</v>
      </c>
      <c r="L18" s="53">
        <v>-0.88815412204812372</v>
      </c>
      <c r="M18" s="53">
        <v>-0.13020833333332593</v>
      </c>
      <c r="N18" s="53">
        <v>0.23842499254922433</v>
      </c>
      <c r="O18" s="59">
        <v>49.33</v>
      </c>
      <c r="P18" s="60" t="e">
        <v>#N/A</v>
      </c>
      <c r="Q18" s="53">
        <v>1245.4065000000001</v>
      </c>
      <c r="R18" s="53">
        <v>2.8789252158577749</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5.9994129999999997</v>
      </c>
      <c r="AE18" s="54">
        <v>327</v>
      </c>
      <c r="AF18" s="54">
        <v>231</v>
      </c>
      <c r="AG18" s="54">
        <v>10</v>
      </c>
      <c r="AH18" s="223">
        <v>377.489687</v>
      </c>
    </row>
    <row r="19" spans="1:34" x14ac:dyDescent="0.2">
      <c r="A19" s="52">
        <v>42826</v>
      </c>
      <c r="B19" s="59">
        <v>1.77121771217712</v>
      </c>
      <c r="C19" s="53">
        <v>1.6367887763055311</v>
      </c>
      <c r="D19" s="53">
        <v>9.1</v>
      </c>
      <c r="E19" s="53">
        <v>7</v>
      </c>
      <c r="F19" s="53">
        <v>838.9</v>
      </c>
      <c r="G19" s="54">
        <v>79710</v>
      </c>
      <c r="H19" s="53">
        <v>8.5523627944981584</v>
      </c>
      <c r="I19" s="54">
        <v>27120</v>
      </c>
      <c r="J19" s="53">
        <v>15.84792823579666</v>
      </c>
      <c r="K19" s="59">
        <v>-0.89940039973350761</v>
      </c>
      <c r="L19" s="53">
        <v>0.37313536655556589</v>
      </c>
      <c r="M19" s="53">
        <v>9.6649484536093233E-2</v>
      </c>
      <c r="N19" s="53">
        <v>0.50331056865418056</v>
      </c>
      <c r="O19" s="59">
        <v>51.06</v>
      </c>
      <c r="P19" s="60" t="e">
        <v>#N/A</v>
      </c>
      <c r="Q19" s="53">
        <v>1246.337</v>
      </c>
      <c r="R19" s="53">
        <v>3.1354064093918943</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6.047987</v>
      </c>
      <c r="AE19" s="54">
        <v>229</v>
      </c>
      <c r="AF19" s="54">
        <v>154</v>
      </c>
      <c r="AG19" s="54">
        <v>14</v>
      </c>
      <c r="AH19" s="223">
        <v>262.26815900000003</v>
      </c>
    </row>
    <row r="20" spans="1:34" x14ac:dyDescent="0.2">
      <c r="A20" s="52">
        <v>42856</v>
      </c>
      <c r="B20" s="59">
        <v>1.3980868285504044</v>
      </c>
      <c r="C20" s="53">
        <v>1.3198757763975166</v>
      </c>
      <c r="D20" s="53">
        <v>9.1999999999999993</v>
      </c>
      <c r="E20" s="53">
        <v>6.9</v>
      </c>
      <c r="F20" s="53">
        <v>848.2</v>
      </c>
      <c r="G20" s="54">
        <v>73120</v>
      </c>
      <c r="H20" s="53">
        <v>-9.6726374305126654</v>
      </c>
      <c r="I20" s="54">
        <v>25460</v>
      </c>
      <c r="J20" s="53">
        <v>-0.74074074074074181</v>
      </c>
      <c r="K20" s="59">
        <v>-0.84573748308525154</v>
      </c>
      <c r="L20" s="53">
        <v>0.56565200486637934</v>
      </c>
      <c r="M20" s="53">
        <v>-0.99327138737584919</v>
      </c>
      <c r="N20" s="53">
        <v>-0.95960204485602274</v>
      </c>
      <c r="O20" s="59">
        <v>48.48</v>
      </c>
      <c r="P20" s="60" t="e">
        <v>#N/A</v>
      </c>
      <c r="Q20" s="53">
        <v>1248.0875833333332</v>
      </c>
      <c r="R20" s="53">
        <v>4.1308679724740616</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6.2090959999999997</v>
      </c>
      <c r="AE20" s="54">
        <v>253</v>
      </c>
      <c r="AF20" s="54">
        <v>217</v>
      </c>
      <c r="AG20" s="54">
        <v>15</v>
      </c>
      <c r="AH20" s="223">
        <v>377.96681799999999</v>
      </c>
    </row>
    <row r="21" spans="1:34" x14ac:dyDescent="0.2">
      <c r="A21" s="52">
        <v>42887</v>
      </c>
      <c r="B21" s="59">
        <v>0.65885797950220315</v>
      </c>
      <c r="C21" s="53">
        <v>1.0069713400464808</v>
      </c>
      <c r="D21" s="53">
        <v>8.6</v>
      </c>
      <c r="E21" s="53">
        <v>6.5</v>
      </c>
      <c r="F21" s="53">
        <v>859.1</v>
      </c>
      <c r="G21" s="54">
        <v>71540</v>
      </c>
      <c r="H21" s="53">
        <v>-12.734813369114416</v>
      </c>
      <c r="I21" s="54">
        <v>24850</v>
      </c>
      <c r="J21" s="53">
        <v>-4.7162576687116537</v>
      </c>
      <c r="K21" s="59">
        <v>-0.17012589316094395</v>
      </c>
      <c r="L21" s="53">
        <v>0.96207085414652393</v>
      </c>
      <c r="M21" s="53">
        <v>-1.1616650532429773</v>
      </c>
      <c r="N21" s="53">
        <v>-1.4304156089446463</v>
      </c>
      <c r="O21" s="59">
        <v>45.18</v>
      </c>
      <c r="P21" s="60" t="e">
        <v>#N/A</v>
      </c>
      <c r="Q21" s="53">
        <v>1249.8381666666667</v>
      </c>
      <c r="R21" s="53">
        <v>3.8271482724617112</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5.9716139999999998</v>
      </c>
      <c r="AE21" s="54">
        <v>292</v>
      </c>
      <c r="AF21" s="54">
        <v>208</v>
      </c>
      <c r="AG21" s="54">
        <v>12</v>
      </c>
      <c r="AH21" s="223">
        <v>328.27255500000001</v>
      </c>
    </row>
    <row r="22" spans="1:34" x14ac:dyDescent="0.2">
      <c r="A22" s="52">
        <v>42917</v>
      </c>
      <c r="B22" s="59">
        <v>1.3245033112582627</v>
      </c>
      <c r="C22" s="53">
        <v>1.1636927851047307</v>
      </c>
      <c r="D22" s="53">
        <v>8.4</v>
      </c>
      <c r="E22" s="53">
        <v>6.4</v>
      </c>
      <c r="F22" s="53">
        <v>867.1</v>
      </c>
      <c r="G22" s="54">
        <v>64390</v>
      </c>
      <c r="H22" s="53">
        <v>-32.085223077734412</v>
      </c>
      <c r="I22" s="54">
        <v>22240</v>
      </c>
      <c r="J22" s="53">
        <v>-28.877518388231525</v>
      </c>
      <c r="K22" s="59">
        <v>0.54274084124830146</v>
      </c>
      <c r="L22" s="53">
        <v>-0.69040168385939849</v>
      </c>
      <c r="M22" s="53">
        <v>-1.0094431781178859</v>
      </c>
      <c r="N22" s="53">
        <v>-1.4248366013071778</v>
      </c>
      <c r="O22" s="59">
        <v>46.63</v>
      </c>
      <c r="P22" s="60" t="e">
        <v>#N/A</v>
      </c>
      <c r="Q22" s="53">
        <v>1251.5887499999999</v>
      </c>
      <c r="R22" s="53">
        <v>3.3947801388207743</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5.8318320000000003</v>
      </c>
      <c r="AE22" s="54">
        <v>246</v>
      </c>
      <c r="AF22" s="54">
        <v>158</v>
      </c>
      <c r="AG22" s="54">
        <v>5</v>
      </c>
      <c r="AH22" s="223">
        <v>291.73443700000001</v>
      </c>
    </row>
    <row r="23" spans="1:34" x14ac:dyDescent="0.2">
      <c r="A23" s="52">
        <v>42948</v>
      </c>
      <c r="B23" s="59">
        <v>1.247248716067495</v>
      </c>
      <c r="C23" s="53">
        <v>1.3986013986014179</v>
      </c>
      <c r="D23" s="53">
        <v>8.6999999999999993</v>
      </c>
      <c r="E23" s="53">
        <v>6.5</v>
      </c>
      <c r="F23" s="53">
        <v>864.4</v>
      </c>
      <c r="G23" s="54">
        <v>66870</v>
      </c>
      <c r="H23" s="53">
        <v>-26.094164456233425</v>
      </c>
      <c r="I23" s="54">
        <v>22840</v>
      </c>
      <c r="J23" s="53">
        <v>-22.785665990534142</v>
      </c>
      <c r="K23" s="59">
        <v>3.0594706084565271</v>
      </c>
      <c r="L23" s="53">
        <v>-0.72819127280800977</v>
      </c>
      <c r="M23" s="53">
        <v>-6.5984823490594646E-2</v>
      </c>
      <c r="N23" s="53">
        <v>-0.87989441267047885</v>
      </c>
      <c r="O23" s="59">
        <v>48.04</v>
      </c>
      <c r="P23" s="60" t="e">
        <v>#N/A</v>
      </c>
      <c r="Q23" s="53">
        <v>1253.3393333333333</v>
      </c>
      <c r="R23" s="53">
        <v>3.085244421878075</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5.9483030000000001</v>
      </c>
      <c r="AE23" s="54">
        <v>297</v>
      </c>
      <c r="AF23" s="54">
        <v>215</v>
      </c>
      <c r="AG23" s="54">
        <v>18</v>
      </c>
      <c r="AH23" s="223">
        <v>340.54346099999998</v>
      </c>
    </row>
    <row r="24" spans="1:34" x14ac:dyDescent="0.2">
      <c r="A24" s="52">
        <v>42979</v>
      </c>
      <c r="B24" s="59">
        <v>1.4001473839351464</v>
      </c>
      <c r="C24" s="53">
        <v>1.552795031055898</v>
      </c>
      <c r="D24" s="53">
        <v>8.8000000000000007</v>
      </c>
      <c r="E24" s="53">
        <v>6.4</v>
      </c>
      <c r="F24" s="53">
        <v>856.7</v>
      </c>
      <c r="G24" s="54">
        <v>65550</v>
      </c>
      <c r="H24" s="53">
        <v>-33.098591549295776</v>
      </c>
      <c r="I24" s="54">
        <v>22540</v>
      </c>
      <c r="J24" s="53">
        <v>-32.128876844323997</v>
      </c>
      <c r="K24" s="59">
        <v>2.681602172437203</v>
      </c>
      <c r="L24" s="53">
        <v>3.6071013134723717</v>
      </c>
      <c r="M24" s="53">
        <v>0.76259946949601698</v>
      </c>
      <c r="N24" s="53">
        <v>-1.9400352733689452E-2</v>
      </c>
      <c r="O24" s="59">
        <v>49.82</v>
      </c>
      <c r="P24" s="60" t="e">
        <v>#N/A</v>
      </c>
      <c r="Q24" s="53">
        <v>1255.0899166666668</v>
      </c>
      <c r="R24" s="53">
        <v>3.0157165289229404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5.9251529999999999</v>
      </c>
      <c r="AE24" s="54">
        <v>296</v>
      </c>
      <c r="AF24" s="54">
        <v>189</v>
      </c>
      <c r="AG24" s="54">
        <v>5</v>
      </c>
      <c r="AH24" s="223">
        <v>1161.7674730000001</v>
      </c>
    </row>
    <row r="25" spans="1:34" x14ac:dyDescent="0.2">
      <c r="A25" s="52">
        <v>43009</v>
      </c>
      <c r="B25" s="59">
        <v>1.3939838591342513</v>
      </c>
      <c r="C25" s="53">
        <v>1.3942680092951187</v>
      </c>
      <c r="D25" s="53">
        <v>8.4</v>
      </c>
      <c r="E25" s="53">
        <v>6.1</v>
      </c>
      <c r="F25" s="53">
        <v>848.7</v>
      </c>
      <c r="G25" s="54">
        <v>63990</v>
      </c>
      <c r="H25" s="53">
        <v>-36.699970323474126</v>
      </c>
      <c r="I25" s="54">
        <v>21990</v>
      </c>
      <c r="J25" s="53">
        <v>-35.982532751091703</v>
      </c>
      <c r="K25" s="59">
        <v>3.6747192922762739</v>
      </c>
      <c r="L25" s="53">
        <v>2.6121115375658865</v>
      </c>
      <c r="M25" s="53">
        <v>1.2637179913534968</v>
      </c>
      <c r="N25" s="53">
        <v>1.6335100893270171</v>
      </c>
      <c r="O25" s="59">
        <v>51.58</v>
      </c>
      <c r="P25" s="60" t="e">
        <v>#N/A</v>
      </c>
      <c r="Q25" s="53">
        <v>1256.8405</v>
      </c>
      <c r="R25" s="53">
        <v>3.2628998428835709</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6.2203369999999998</v>
      </c>
      <c r="AE25" s="54">
        <v>334</v>
      </c>
      <c r="AF25" s="54">
        <v>171</v>
      </c>
      <c r="AG25" s="54">
        <v>11</v>
      </c>
      <c r="AH25" s="223">
        <v>341.50022799999999</v>
      </c>
    </row>
    <row r="26" spans="1:34" x14ac:dyDescent="0.2">
      <c r="A26" s="52">
        <v>43040</v>
      </c>
      <c r="B26" s="59">
        <v>2.584933530280642</v>
      </c>
      <c r="C26" s="53">
        <v>2.0995334370140117</v>
      </c>
      <c r="D26" s="53">
        <v>7.5</v>
      </c>
      <c r="E26" s="53">
        <v>5.7</v>
      </c>
      <c r="F26" s="53">
        <v>845.9</v>
      </c>
      <c r="G26" s="54">
        <v>64560</v>
      </c>
      <c r="H26" s="53">
        <v>-36.792637556295283</v>
      </c>
      <c r="I26" s="54">
        <v>21990</v>
      </c>
      <c r="J26" s="53">
        <v>-36.371527777777779</v>
      </c>
      <c r="K26" s="59">
        <v>3.195105370496254</v>
      </c>
      <c r="L26" s="53">
        <v>0.57078656967592956</v>
      </c>
      <c r="M26" s="53">
        <v>1.290536068828585</v>
      </c>
      <c r="N26" s="53">
        <v>1.9343941683705124</v>
      </c>
      <c r="O26" s="59">
        <v>56.64</v>
      </c>
      <c r="P26" s="60" t="e">
        <v>#N/A</v>
      </c>
      <c r="Q26" s="53">
        <v>1258.5910833333332</v>
      </c>
      <c r="R26" s="53">
        <v>3.3554748100695031</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6.3961170000000003</v>
      </c>
      <c r="AE26" s="54">
        <v>612</v>
      </c>
      <c r="AF26" s="54">
        <v>130</v>
      </c>
      <c r="AG26" s="54">
        <v>15</v>
      </c>
      <c r="AH26" s="223">
        <v>379.17111599999998</v>
      </c>
    </row>
    <row r="27" spans="1:34" x14ac:dyDescent="0.2">
      <c r="A27" s="52">
        <v>43070</v>
      </c>
      <c r="B27" s="59">
        <v>1.9955654101995401</v>
      </c>
      <c r="C27" s="53">
        <v>1.8691588785046731</v>
      </c>
      <c r="D27" s="53">
        <v>7.3</v>
      </c>
      <c r="E27" s="53">
        <v>5.5</v>
      </c>
      <c r="F27" s="53">
        <v>852.9</v>
      </c>
      <c r="G27" s="54">
        <v>63200</v>
      </c>
      <c r="H27" s="53">
        <v>-36.660653437562644</v>
      </c>
      <c r="I27" s="54">
        <v>21400</v>
      </c>
      <c r="J27" s="53">
        <v>-36.328473668551034</v>
      </c>
      <c r="K27" s="59">
        <v>3.2323232323232309</v>
      </c>
      <c r="L27" s="53">
        <v>1.7349595921452243</v>
      </c>
      <c r="M27" s="53">
        <v>1.5794669299111552</v>
      </c>
      <c r="N27" s="53">
        <v>2.3110655302896355</v>
      </c>
      <c r="O27" s="59">
        <v>57.88</v>
      </c>
      <c r="P27" s="60" t="e">
        <v>#N/A</v>
      </c>
      <c r="Q27" s="53">
        <v>1260.3416666666667</v>
      </c>
      <c r="R27" s="53">
        <v>3.4355169468001101</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6.4645330000000003</v>
      </c>
      <c r="AE27" s="54">
        <v>162</v>
      </c>
      <c r="AF27" s="54">
        <v>112</v>
      </c>
      <c r="AG27" s="54">
        <v>9</v>
      </c>
      <c r="AH27" s="223">
        <v>296.10886599999998</v>
      </c>
    </row>
    <row r="28" spans="1:34" x14ac:dyDescent="0.2">
      <c r="A28" s="52">
        <v>43101</v>
      </c>
      <c r="B28" s="59">
        <v>1.3828238719068464</v>
      </c>
      <c r="C28" s="53">
        <v>1.698841698841691</v>
      </c>
      <c r="D28" s="53">
        <v>7.5</v>
      </c>
      <c r="E28" s="53">
        <v>5.7</v>
      </c>
      <c r="F28" s="53">
        <v>857.2</v>
      </c>
      <c r="G28" s="54">
        <v>62810</v>
      </c>
      <c r="H28" s="53">
        <v>-31.26504705624863</v>
      </c>
      <c r="I28" s="54">
        <v>21140</v>
      </c>
      <c r="J28" s="53">
        <v>-31.452658884565498</v>
      </c>
      <c r="K28" s="59">
        <v>3.780653950953683</v>
      </c>
      <c r="L28" s="53">
        <v>1.8902791673289565</v>
      </c>
      <c r="M28" s="53">
        <v>2.0448548812664891</v>
      </c>
      <c r="N28" s="53">
        <v>2.1419660789015138</v>
      </c>
      <c r="O28" s="59">
        <v>63.7</v>
      </c>
      <c r="P28" s="60">
        <v>1.9374</v>
      </c>
      <c r="Q28" s="53">
        <v>1262.0922499999999</v>
      </c>
      <c r="R28" s="53">
        <v>2.9390223139761362</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6.3918439999999999</v>
      </c>
      <c r="AE28" s="54">
        <v>0</v>
      </c>
      <c r="AF28" s="54">
        <v>0</v>
      </c>
      <c r="AG28" s="54">
        <v>5</v>
      </c>
      <c r="AH28" s="223">
        <v>193.286145</v>
      </c>
    </row>
    <row r="29" spans="1:34" x14ac:dyDescent="0.2">
      <c r="A29" s="52">
        <v>43132</v>
      </c>
      <c r="B29" s="59">
        <v>2.186588921282806</v>
      </c>
      <c r="C29" s="53">
        <v>2.1588280647648617</v>
      </c>
      <c r="D29" s="53">
        <v>7.7</v>
      </c>
      <c r="E29" s="53">
        <v>6</v>
      </c>
      <c r="F29" s="53">
        <v>859.9</v>
      </c>
      <c r="G29" s="54">
        <v>60720</v>
      </c>
      <c r="H29" s="53">
        <v>-29.665238040078769</v>
      </c>
      <c r="I29" s="54">
        <v>20370</v>
      </c>
      <c r="J29" s="53">
        <v>-30.07209062821833</v>
      </c>
      <c r="K29" s="59">
        <v>3.7761294672960188</v>
      </c>
      <c r="L29" s="53">
        <v>3.7107426100343011</v>
      </c>
      <c r="M29" s="53">
        <v>1.9960732984293239</v>
      </c>
      <c r="N29" s="53">
        <v>1.9483648278097565</v>
      </c>
      <c r="O29" s="59">
        <v>62.23</v>
      </c>
      <c r="P29" s="60">
        <v>1.9621999999999999</v>
      </c>
      <c r="Q29" s="53">
        <v>1263.8428333333331</v>
      </c>
      <c r="R29" s="53">
        <v>3.116341603729289</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6.362114</v>
      </c>
      <c r="AE29" s="54">
        <v>557</v>
      </c>
      <c r="AF29" s="54">
        <v>466</v>
      </c>
      <c r="AG29" s="54">
        <v>10</v>
      </c>
      <c r="AH29" s="223">
        <v>340.68530900000002</v>
      </c>
    </row>
    <row r="30" spans="1:34" x14ac:dyDescent="0.2">
      <c r="A30" s="52">
        <v>43160</v>
      </c>
      <c r="B30" s="59">
        <v>2.2578295702840423</v>
      </c>
      <c r="C30" s="53">
        <v>2.3094688221708903</v>
      </c>
      <c r="D30" s="53">
        <v>8</v>
      </c>
      <c r="E30" s="53">
        <v>6.3</v>
      </c>
      <c r="F30" s="53">
        <v>854.8</v>
      </c>
      <c r="G30" s="54">
        <v>58000</v>
      </c>
      <c r="H30" s="53">
        <v>-30.20457280385078</v>
      </c>
      <c r="I30" s="54">
        <v>19420</v>
      </c>
      <c r="J30" s="53">
        <v>-31.012433392539961</v>
      </c>
      <c r="K30" s="59">
        <v>2.8907563025210026</v>
      </c>
      <c r="L30" s="53">
        <v>3.085646093420813</v>
      </c>
      <c r="M30" s="53">
        <v>1.5645371577575062</v>
      </c>
      <c r="N30" s="53">
        <v>1.5486996519579632</v>
      </c>
      <c r="O30" s="59">
        <v>62.73</v>
      </c>
      <c r="P30" s="60">
        <v>1.7306999999999999</v>
      </c>
      <c r="Q30" s="53">
        <v>1265.5934166666668</v>
      </c>
      <c r="R30" s="53">
        <v>3.116981292788612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6.250426</v>
      </c>
      <c r="AE30" s="54">
        <v>256</v>
      </c>
      <c r="AF30" s="54">
        <v>228</v>
      </c>
      <c r="AG30" s="54">
        <v>16</v>
      </c>
      <c r="AH30" s="223">
        <v>440.93455299999999</v>
      </c>
    </row>
    <row r="31" spans="1:34" x14ac:dyDescent="0.2">
      <c r="A31" s="52">
        <v>43191</v>
      </c>
      <c r="B31" s="59">
        <v>2.3930384336475541</v>
      </c>
      <c r="C31" s="53">
        <v>2.223926380368102</v>
      </c>
      <c r="D31" s="53">
        <v>7.6</v>
      </c>
      <c r="E31" s="53">
        <v>6.2</v>
      </c>
      <c r="F31" s="53">
        <v>856.4</v>
      </c>
      <c r="G31" s="54">
        <v>56910</v>
      </c>
      <c r="H31" s="53">
        <v>-28.603688370342496</v>
      </c>
      <c r="I31" s="54">
        <v>19160</v>
      </c>
      <c r="J31" s="53">
        <v>-29.35103244837758</v>
      </c>
      <c r="K31" s="59">
        <v>2.5546218487394912</v>
      </c>
      <c r="L31" s="53">
        <v>2.1366099613552514</v>
      </c>
      <c r="M31" s="53">
        <v>0.6437077566784577</v>
      </c>
      <c r="N31" s="53">
        <v>0.48870200402357789</v>
      </c>
      <c r="O31" s="59">
        <v>66.25</v>
      </c>
      <c r="P31" s="60">
        <v>1.4459</v>
      </c>
      <c r="Q31" s="53">
        <v>1267.3440000000001</v>
      </c>
      <c r="R31" s="53">
        <v>2.6782100054043134</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5.7398569999999998</v>
      </c>
      <c r="AE31" s="54">
        <v>152</v>
      </c>
      <c r="AF31" s="54">
        <v>165</v>
      </c>
      <c r="AG31" s="54">
        <v>19</v>
      </c>
      <c r="AH31" s="223">
        <v>438.125406</v>
      </c>
    </row>
    <row r="32" spans="1:34" x14ac:dyDescent="0.2">
      <c r="A32" s="52">
        <v>43221</v>
      </c>
      <c r="B32" s="59">
        <v>2.6124818577648812</v>
      </c>
      <c r="C32" s="53">
        <v>2.2222222222222365</v>
      </c>
      <c r="D32" s="53">
        <v>7.4</v>
      </c>
      <c r="E32" s="53">
        <v>6.2</v>
      </c>
      <c r="F32" s="53">
        <v>859</v>
      </c>
      <c r="G32" s="54">
        <v>54350</v>
      </c>
      <c r="H32" s="53">
        <v>-25.67013129102844</v>
      </c>
      <c r="I32" s="54">
        <v>18050</v>
      </c>
      <c r="J32" s="53">
        <v>-29.104477611940293</v>
      </c>
      <c r="K32" s="59">
        <v>4.2647560559536002</v>
      </c>
      <c r="L32" s="53">
        <v>1.0660123219675244</v>
      </c>
      <c r="M32" s="53">
        <v>1.5533980582524309</v>
      </c>
      <c r="N32" s="53">
        <v>1.5919498779099595</v>
      </c>
      <c r="O32" s="59">
        <v>69.98</v>
      </c>
      <c r="P32" s="60">
        <v>0.95569999999999999</v>
      </c>
      <c r="Q32" s="53">
        <v>1268.8745833333332</v>
      </c>
      <c r="R32" s="53">
        <v>2.8444708085246573</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6.2353180000000004</v>
      </c>
      <c r="AE32" s="54">
        <v>284</v>
      </c>
      <c r="AF32" s="54">
        <v>210</v>
      </c>
      <c r="AG32" s="54">
        <v>10</v>
      </c>
      <c r="AH32" s="223">
        <v>720.90606300000002</v>
      </c>
    </row>
    <row r="33" spans="1:34" x14ac:dyDescent="0.2">
      <c r="A33" s="52">
        <v>43252</v>
      </c>
      <c r="B33" s="59">
        <v>2.6181818181818084</v>
      </c>
      <c r="C33" s="53">
        <v>2.4539877300613355</v>
      </c>
      <c r="D33" s="53">
        <v>7.1</v>
      </c>
      <c r="E33" s="53">
        <v>6</v>
      </c>
      <c r="F33" s="53">
        <v>860</v>
      </c>
      <c r="G33" s="54">
        <v>55610</v>
      </c>
      <c r="H33" s="53">
        <v>-22.26726306961141</v>
      </c>
      <c r="I33" s="54">
        <v>17920</v>
      </c>
      <c r="J33" s="53">
        <v>-27.887323943661968</v>
      </c>
      <c r="K33" s="59">
        <v>2.6925698704839851</v>
      </c>
      <c r="L33" s="53">
        <v>1.1659967620489375</v>
      </c>
      <c r="M33" s="53">
        <v>2.4485798237022571</v>
      </c>
      <c r="N33" s="53">
        <v>2.8724619847059873</v>
      </c>
      <c r="O33" s="59">
        <v>67.87</v>
      </c>
      <c r="P33" s="60">
        <v>0.93589999999999995</v>
      </c>
      <c r="Q33" s="53">
        <v>1270.4051666666667</v>
      </c>
      <c r="R33" s="53">
        <v>2.7787274143786345</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6.5803029999999998</v>
      </c>
      <c r="AE33" s="54">
        <v>248</v>
      </c>
      <c r="AF33" s="54">
        <v>159</v>
      </c>
      <c r="AG33" s="54">
        <v>12</v>
      </c>
      <c r="AH33" s="223">
        <v>395.63786299999998</v>
      </c>
    </row>
    <row r="34" spans="1:34" x14ac:dyDescent="0.2">
      <c r="A34" s="52">
        <v>43282</v>
      </c>
      <c r="B34" s="59">
        <v>3.3405954974582652</v>
      </c>
      <c r="C34" s="53">
        <v>2.9907975460122804</v>
      </c>
      <c r="D34" s="53">
        <v>7.6</v>
      </c>
      <c r="E34" s="53">
        <v>6</v>
      </c>
      <c r="F34" s="53">
        <v>856.1</v>
      </c>
      <c r="G34" s="54">
        <v>53460</v>
      </c>
      <c r="H34" s="53">
        <v>-16.974685510172382</v>
      </c>
      <c r="I34" s="54">
        <v>16950</v>
      </c>
      <c r="J34" s="53">
        <v>-23.785971223021583</v>
      </c>
      <c r="K34" s="59">
        <v>1.4507422402159298</v>
      </c>
      <c r="L34" s="53">
        <v>2.1381272697430509</v>
      </c>
      <c r="M34" s="53">
        <v>2.3684210526315974</v>
      </c>
      <c r="N34" s="53">
        <v>2.894399504928602</v>
      </c>
      <c r="O34" s="59">
        <v>70.98</v>
      </c>
      <c r="P34" s="60">
        <v>1.329</v>
      </c>
      <c r="Q34" s="53">
        <v>1271.9357500000001</v>
      </c>
      <c r="R34" s="53">
        <v>2.9144271558857238</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6.681845</v>
      </c>
      <c r="AE34" s="54">
        <v>189</v>
      </c>
      <c r="AF34" s="54">
        <v>163</v>
      </c>
      <c r="AG34" s="54">
        <v>13</v>
      </c>
      <c r="AH34" s="223">
        <v>444.64394600000003</v>
      </c>
    </row>
    <row r="35" spans="1:34" x14ac:dyDescent="0.2">
      <c r="A35" s="52">
        <v>43313</v>
      </c>
      <c r="B35" s="59">
        <v>2.9710144927536097</v>
      </c>
      <c r="C35" s="53">
        <v>2.8352490421455823</v>
      </c>
      <c r="D35" s="53">
        <v>8.1</v>
      </c>
      <c r="E35" s="53">
        <v>6.2</v>
      </c>
      <c r="F35" s="53">
        <v>853.3</v>
      </c>
      <c r="G35" s="54">
        <v>52910</v>
      </c>
      <c r="H35" s="53">
        <v>-20.876327202033796</v>
      </c>
      <c r="I35" s="54">
        <v>16790</v>
      </c>
      <c r="J35" s="53">
        <v>-26.488616462346759</v>
      </c>
      <c r="K35" s="59">
        <v>0.50033355570380245</v>
      </c>
      <c r="L35" s="53">
        <v>1.9871561856294573</v>
      </c>
      <c r="M35" s="53">
        <v>1.3535820402773124</v>
      </c>
      <c r="N35" s="53">
        <v>1.9298712827341413</v>
      </c>
      <c r="O35" s="59">
        <v>68.06</v>
      </c>
      <c r="P35" s="60">
        <v>1.1264000000000001</v>
      </c>
      <c r="Q35" s="53">
        <v>1273.4663333333333</v>
      </c>
      <c r="R35" s="53">
        <v>3.1551411941207919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6.6625189999999996</v>
      </c>
      <c r="AE35" s="54">
        <v>172</v>
      </c>
      <c r="AF35" s="54">
        <v>220</v>
      </c>
      <c r="AG35" s="54">
        <v>23</v>
      </c>
      <c r="AH35" s="223">
        <v>352.979963</v>
      </c>
    </row>
    <row r="36" spans="1:34" x14ac:dyDescent="0.2">
      <c r="A36" s="52">
        <v>43344</v>
      </c>
      <c r="B36" s="59">
        <v>2.7616279069767602</v>
      </c>
      <c r="C36" s="53">
        <v>2.2171253822629744</v>
      </c>
      <c r="D36" s="53">
        <v>8.3000000000000007</v>
      </c>
      <c r="E36" s="53">
        <v>6.1</v>
      </c>
      <c r="F36" s="53">
        <v>853.8</v>
      </c>
      <c r="G36" s="54">
        <v>52340</v>
      </c>
      <c r="H36" s="53">
        <v>-20.152555301296715</v>
      </c>
      <c r="I36" s="54">
        <v>16270</v>
      </c>
      <c r="J36" s="53">
        <v>-27.817213842058564</v>
      </c>
      <c r="K36" s="59">
        <v>1.4876033057851235</v>
      </c>
      <c r="L36" s="53">
        <v>-1.4007429157069873</v>
      </c>
      <c r="M36" s="53">
        <v>0.69101678183614013</v>
      </c>
      <c r="N36" s="53">
        <v>0.91022949778616358</v>
      </c>
      <c r="O36" s="59">
        <v>70.23</v>
      </c>
      <c r="P36" s="60">
        <v>1.222</v>
      </c>
      <c r="Q36" s="53">
        <v>1274.9969166666667</v>
      </c>
      <c r="R36" s="53">
        <v>3.0785481224380851</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6.8338729999999996</v>
      </c>
      <c r="AE36" s="54">
        <v>434</v>
      </c>
      <c r="AF36" s="54">
        <v>124</v>
      </c>
      <c r="AG36" s="54">
        <v>4</v>
      </c>
      <c r="AH36" s="223">
        <v>271.53466600000002</v>
      </c>
    </row>
    <row r="37" spans="1:34" x14ac:dyDescent="0.2">
      <c r="A37" s="52">
        <v>43374</v>
      </c>
      <c r="B37" s="59">
        <v>2.532561505065134</v>
      </c>
      <c r="C37" s="53">
        <v>2.4446142093200729</v>
      </c>
      <c r="D37" s="53">
        <v>8.3000000000000007</v>
      </c>
      <c r="E37" s="53">
        <v>5.8</v>
      </c>
      <c r="F37" s="53">
        <v>853.6</v>
      </c>
      <c r="G37" s="54">
        <v>51870</v>
      </c>
      <c r="H37" s="53">
        <v>-18.940459446788559</v>
      </c>
      <c r="I37" s="54">
        <v>16170</v>
      </c>
      <c r="J37" s="53">
        <v>-26.466575716234651</v>
      </c>
      <c r="K37" s="59">
        <v>1.706596652445036</v>
      </c>
      <c r="L37" s="53">
        <v>0.75167309816153161</v>
      </c>
      <c r="M37" s="53">
        <v>1.6748768472906406</v>
      </c>
      <c r="N37" s="53">
        <v>0.52787310035715684</v>
      </c>
      <c r="O37" s="59">
        <v>70.75</v>
      </c>
      <c r="P37" s="60">
        <v>1.4009</v>
      </c>
      <c r="Q37" s="53">
        <v>1276.5274999999999</v>
      </c>
      <c r="R37" s="53">
        <v>3.1972862232312105</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6.8564910000000001</v>
      </c>
      <c r="AE37" s="54">
        <v>437</v>
      </c>
      <c r="AF37" s="54">
        <v>195</v>
      </c>
      <c r="AG37" s="54">
        <v>13</v>
      </c>
      <c r="AH37" s="223">
        <v>335.27802600000001</v>
      </c>
    </row>
    <row r="38" spans="1:34" x14ac:dyDescent="0.2">
      <c r="A38" s="52">
        <v>43405</v>
      </c>
      <c r="B38" s="59">
        <v>1.4398848092152639</v>
      </c>
      <c r="C38" s="53">
        <v>1.6755521706016685</v>
      </c>
      <c r="D38" s="53">
        <v>7.6</v>
      </c>
      <c r="E38" s="53">
        <v>5.3</v>
      </c>
      <c r="F38" s="53">
        <v>857.1</v>
      </c>
      <c r="G38" s="54">
        <v>49930</v>
      </c>
      <c r="H38" s="53">
        <v>-22.661090458488232</v>
      </c>
      <c r="I38" s="54">
        <v>15530</v>
      </c>
      <c r="J38" s="53">
        <v>-29.376989540700315</v>
      </c>
      <c r="K38" s="59">
        <v>2.7009222661396493</v>
      </c>
      <c r="L38" s="53">
        <v>1.2520588444771663</v>
      </c>
      <c r="M38" s="53">
        <v>2.3521724926494514</v>
      </c>
      <c r="N38" s="53">
        <v>0.71250414246593063</v>
      </c>
      <c r="O38" s="59">
        <v>56.96</v>
      </c>
      <c r="P38" s="60">
        <v>1.7965</v>
      </c>
      <c r="Q38" s="53">
        <v>1278.0580833333333</v>
      </c>
      <c r="R38" s="53">
        <v>2.535853877865879</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6.546036</v>
      </c>
      <c r="AE38" s="54">
        <v>349</v>
      </c>
      <c r="AF38" s="54">
        <v>184</v>
      </c>
      <c r="AG38" s="54">
        <v>16</v>
      </c>
      <c r="AH38" s="223">
        <v>380.203622</v>
      </c>
    </row>
    <row r="39" spans="1:34" x14ac:dyDescent="0.2">
      <c r="A39" s="52">
        <v>43435</v>
      </c>
      <c r="B39" s="59">
        <v>1.9565217391304346</v>
      </c>
      <c r="C39" s="53">
        <v>1.9877675840978437</v>
      </c>
      <c r="D39" s="53">
        <v>7</v>
      </c>
      <c r="E39" s="53">
        <v>5.3</v>
      </c>
      <c r="F39" s="53">
        <v>858.9</v>
      </c>
      <c r="G39" s="54">
        <v>49570</v>
      </c>
      <c r="H39" s="53">
        <v>-21.566455696202535</v>
      </c>
      <c r="I39" s="54">
        <v>15340</v>
      </c>
      <c r="J39" s="53">
        <v>-28.31775700934579</v>
      </c>
      <c r="K39" s="59">
        <v>1.3372472276581782</v>
      </c>
      <c r="L39" s="53">
        <v>-0.65493172561049695</v>
      </c>
      <c r="M39" s="53">
        <v>1.9112406867508813</v>
      </c>
      <c r="N39" s="53">
        <v>8.38215723889979E-2</v>
      </c>
      <c r="O39" s="59">
        <v>49.52</v>
      </c>
      <c r="P39" s="60">
        <v>1.8897999999999999</v>
      </c>
      <c r="Q39" s="53">
        <v>1279.5886666666668</v>
      </c>
      <c r="R39" s="53">
        <v>2.169822409501454</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6.1646660000000004</v>
      </c>
      <c r="AE39" s="54">
        <v>36</v>
      </c>
      <c r="AF39" s="54">
        <v>95</v>
      </c>
      <c r="AG39" s="54">
        <v>21</v>
      </c>
      <c r="AH39" s="223">
        <v>236.19018399999999</v>
      </c>
    </row>
    <row r="40" spans="1:34" x14ac:dyDescent="0.2">
      <c r="A40" s="52">
        <v>43466</v>
      </c>
      <c r="B40" s="59">
        <v>1.0050251256281229</v>
      </c>
      <c r="C40" s="53">
        <v>1.4426727410782103</v>
      </c>
      <c r="D40" s="53">
        <v>7</v>
      </c>
      <c r="E40" s="53">
        <v>5.6</v>
      </c>
      <c r="F40" s="53">
        <v>859.9</v>
      </c>
      <c r="G40" s="54">
        <v>50710</v>
      </c>
      <c r="H40" s="53">
        <v>-19.264448336252194</v>
      </c>
      <c r="I40" s="54">
        <v>15850</v>
      </c>
      <c r="J40" s="53">
        <v>-25.023651844843897</v>
      </c>
      <c r="K40" s="59">
        <v>2.133245815556295</v>
      </c>
      <c r="L40" s="53">
        <v>-0.399409843334253</v>
      </c>
      <c r="M40" s="53">
        <v>2.5856496444731647</v>
      </c>
      <c r="N40" s="53">
        <v>1.1780195412653294</v>
      </c>
      <c r="O40" s="59">
        <v>51.38</v>
      </c>
      <c r="P40" s="60">
        <v>1.7539</v>
      </c>
      <c r="Q40" s="53">
        <v>1281.11925</v>
      </c>
      <c r="R40" s="53">
        <v>2.2427397405618166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6.2841899999999997</v>
      </c>
      <c r="AE40" s="54" t="e">
        <v>#N/A</v>
      </c>
      <c r="AF40" s="54" t="e">
        <v>#N/A</v>
      </c>
      <c r="AG40" s="54">
        <v>9</v>
      </c>
      <c r="AH40" s="223">
        <v>263.61203599999999</v>
      </c>
    </row>
    <row r="41" spans="1:34" x14ac:dyDescent="0.2">
      <c r="A41" s="52">
        <v>43497</v>
      </c>
      <c r="B41" s="59">
        <v>1.4265335235378096</v>
      </c>
      <c r="C41" s="53">
        <v>1.5094339622641506</v>
      </c>
      <c r="D41" s="53">
        <v>7.5</v>
      </c>
      <c r="E41" s="53">
        <v>5.9</v>
      </c>
      <c r="F41" s="53">
        <v>860</v>
      </c>
      <c r="G41" s="54">
        <v>52290</v>
      </c>
      <c r="H41" s="53">
        <v>-13.88339920948617</v>
      </c>
      <c r="I41" s="54">
        <v>16390</v>
      </c>
      <c r="J41" s="53">
        <v>-19.538537064310258</v>
      </c>
      <c r="K41" s="59">
        <v>1.0721247563352687</v>
      </c>
      <c r="L41" s="53">
        <v>-1.3477259753728377</v>
      </c>
      <c r="M41" s="53">
        <v>1.9890920757138275</v>
      </c>
      <c r="N41" s="53">
        <v>0.66769212260786581</v>
      </c>
      <c r="O41" s="59">
        <v>54.95</v>
      </c>
      <c r="P41" s="60">
        <v>2.3167</v>
      </c>
      <c r="Q41" s="53">
        <v>1282.6498333333332</v>
      </c>
      <c r="R41" s="53">
        <v>1.6383829593253241</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6.2352949999999998</v>
      </c>
      <c r="AE41" s="54" t="e">
        <v>#N/A</v>
      </c>
      <c r="AF41" s="54" t="e">
        <v>#N/A</v>
      </c>
      <c r="AG41" s="54">
        <v>17</v>
      </c>
      <c r="AH41" s="223">
        <v>356.929125</v>
      </c>
    </row>
    <row r="42" spans="1:34" x14ac:dyDescent="0.2">
      <c r="A42" s="52">
        <v>43525</v>
      </c>
      <c r="B42" s="59">
        <v>2.065527065527073</v>
      </c>
      <c r="C42" s="53">
        <v>1.8811136192625977</v>
      </c>
      <c r="D42" s="53">
        <v>8</v>
      </c>
      <c r="E42" s="53">
        <v>6.2</v>
      </c>
      <c r="F42" s="53">
        <v>859</v>
      </c>
      <c r="G42" s="54">
        <v>52080</v>
      </c>
      <c r="H42" s="53">
        <v>-10.206896551724142</v>
      </c>
      <c r="I42" s="54">
        <v>16520</v>
      </c>
      <c r="J42" s="53">
        <v>-14.933058702368696</v>
      </c>
      <c r="K42" s="59">
        <v>2.5481868670369279</v>
      </c>
      <c r="L42" s="53">
        <v>1.1838163730933715</v>
      </c>
      <c r="M42" s="53">
        <v>2.5032092426187535</v>
      </c>
      <c r="N42" s="53">
        <v>1.3674919268030328</v>
      </c>
      <c r="O42" s="59">
        <v>58.15</v>
      </c>
      <c r="P42" s="60">
        <v>2.2016</v>
      </c>
      <c r="Q42" s="53">
        <v>1284.1804166666668</v>
      </c>
      <c r="R42" s="53">
        <v>1.9355488210968774</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6.4212530000000001</v>
      </c>
      <c r="AE42" s="54" t="e">
        <v>#N/A</v>
      </c>
      <c r="AF42" s="54" t="e">
        <v>#N/A</v>
      </c>
      <c r="AG42" s="54">
        <v>18</v>
      </c>
      <c r="AH42" s="223">
        <v>344.58327800000001</v>
      </c>
    </row>
    <row r="43" spans="1:34" x14ac:dyDescent="0.2">
      <c r="A43" s="52">
        <v>43556</v>
      </c>
      <c r="B43" s="59">
        <v>1.8413597733711207</v>
      </c>
      <c r="C43" s="53">
        <v>2.0255063765941328</v>
      </c>
      <c r="D43" s="53">
        <v>7.6</v>
      </c>
      <c r="E43" s="53">
        <v>6.1</v>
      </c>
      <c r="F43" s="53">
        <v>871.6</v>
      </c>
      <c r="G43" s="54">
        <v>51070</v>
      </c>
      <c r="H43" s="53">
        <v>-10.261816903883325</v>
      </c>
      <c r="I43" s="54">
        <v>16140</v>
      </c>
      <c r="J43" s="53">
        <v>-15.762004175365341</v>
      </c>
      <c r="K43" s="59">
        <v>3.0481809242871138</v>
      </c>
      <c r="L43" s="53">
        <v>-3.6829765636936518E-2</v>
      </c>
      <c r="M43" s="53">
        <v>2.2385673169171616</v>
      </c>
      <c r="N43" s="53">
        <v>1.9281166493388291</v>
      </c>
      <c r="O43" s="59">
        <v>63.86</v>
      </c>
      <c r="P43" s="60">
        <v>1.1072</v>
      </c>
      <c r="Q43" s="53">
        <v>1285.711</v>
      </c>
      <c r="R43" s="53">
        <v>2.2571530005242701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6.7074509999999998</v>
      </c>
      <c r="AE43" s="54" t="e">
        <v>#N/A</v>
      </c>
      <c r="AF43" s="54" t="e">
        <v>#N/A</v>
      </c>
      <c r="AG43" s="54">
        <v>7</v>
      </c>
      <c r="AH43" s="223">
        <v>377.985095</v>
      </c>
    </row>
    <row r="44" spans="1:34" x14ac:dyDescent="0.2">
      <c r="A44" s="52">
        <v>43586</v>
      </c>
      <c r="B44" s="59">
        <v>1.8387553041018245</v>
      </c>
      <c r="C44" s="53">
        <v>2.398800599700146</v>
      </c>
      <c r="D44" s="53">
        <v>6.8</v>
      </c>
      <c r="E44" s="53">
        <v>5.9</v>
      </c>
      <c r="F44" s="53">
        <v>882.9</v>
      </c>
      <c r="G44" s="54">
        <v>49810</v>
      </c>
      <c r="H44" s="53">
        <v>-8.3532658693652238</v>
      </c>
      <c r="I44" s="54">
        <v>15980</v>
      </c>
      <c r="J44" s="53">
        <v>-11.468144044321328</v>
      </c>
      <c r="K44" s="59">
        <v>1.832460732984309</v>
      </c>
      <c r="L44" s="53">
        <v>3.4230746083701913</v>
      </c>
      <c r="M44" s="53">
        <v>2.1351179094964978</v>
      </c>
      <c r="N44" s="53">
        <v>1.7132690679234841</v>
      </c>
      <c r="O44" s="59">
        <v>60.83</v>
      </c>
      <c r="P44" s="60">
        <v>1.4147000000000001</v>
      </c>
      <c r="Q44" s="53">
        <v>1287.4600833333332</v>
      </c>
      <c r="R44" s="53">
        <v>1.9673305513533856</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6.9806100000000004</v>
      </c>
      <c r="AE44" s="54" t="e">
        <v>#N/A</v>
      </c>
      <c r="AF44" s="54" t="e">
        <v>#N/A</v>
      </c>
      <c r="AG44" s="54">
        <v>11</v>
      </c>
      <c r="AH44" s="223">
        <v>333.83408400000002</v>
      </c>
    </row>
    <row r="45" spans="1:34" x14ac:dyDescent="0.2">
      <c r="A45" s="52">
        <v>43617</v>
      </c>
      <c r="B45" s="59">
        <v>1.133947554925574</v>
      </c>
      <c r="C45" s="53">
        <v>2.0209580838323582</v>
      </c>
      <c r="D45" s="53">
        <v>6.5</v>
      </c>
      <c r="E45" s="53">
        <v>5.6</v>
      </c>
      <c r="F45" s="53">
        <v>895.7</v>
      </c>
      <c r="G45" s="54">
        <v>49230</v>
      </c>
      <c r="H45" s="53">
        <v>-11.472756698435537</v>
      </c>
      <c r="I45" s="54">
        <v>15930</v>
      </c>
      <c r="J45" s="53">
        <v>-11.10491071428571</v>
      </c>
      <c r="K45" s="59">
        <v>3.7836043810155928</v>
      </c>
      <c r="L45" s="53">
        <v>2.7378681034615271</v>
      </c>
      <c r="M45" s="53">
        <v>2.5493945188017841</v>
      </c>
      <c r="N45" s="53">
        <v>2.3915309557579478</v>
      </c>
      <c r="O45" s="59">
        <v>54.66</v>
      </c>
      <c r="P45" s="60">
        <v>0.74050000000000005</v>
      </c>
      <c r="Q45" s="53">
        <v>1289.2091666666668</v>
      </c>
      <c r="R45" s="53">
        <v>2.0549545957282422</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6.2872349999999999</v>
      </c>
      <c r="AE45" s="54" t="e">
        <v>#N/A</v>
      </c>
      <c r="AF45" s="54" t="e">
        <v>#N/A</v>
      </c>
      <c r="AG45" s="54">
        <v>12</v>
      </c>
      <c r="AH45" s="223">
        <v>366.30929099999997</v>
      </c>
    </row>
    <row r="46" spans="1:34" x14ac:dyDescent="0.2">
      <c r="A46" s="52">
        <v>43647</v>
      </c>
      <c r="B46" s="59">
        <v>0.84328882642303871</v>
      </c>
      <c r="C46" s="53">
        <v>2.010424422933732</v>
      </c>
      <c r="D46" s="53">
        <v>6.6</v>
      </c>
      <c r="E46" s="53">
        <v>5.6</v>
      </c>
      <c r="F46" s="53">
        <v>898.5</v>
      </c>
      <c r="G46" s="54">
        <v>50270</v>
      </c>
      <c r="H46" s="53">
        <v>-5.9670781893004126</v>
      </c>
      <c r="I46" s="54">
        <v>16020</v>
      </c>
      <c r="J46" s="53">
        <v>-5.4867256637168182</v>
      </c>
      <c r="K46" s="59">
        <v>3.3588293980711503</v>
      </c>
      <c r="L46" s="53">
        <v>2.8332867666799988</v>
      </c>
      <c r="M46" s="53">
        <v>2.9241645244215908</v>
      </c>
      <c r="N46" s="53">
        <v>2.9306893263108869</v>
      </c>
      <c r="O46" s="59">
        <v>57.35</v>
      </c>
      <c r="P46" s="60">
        <v>1.0555000000000001</v>
      </c>
      <c r="Q46" s="53">
        <v>1290.9582499999999</v>
      </c>
      <c r="R46" s="53">
        <v>1.7611065549687943</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6.3218930000000002</v>
      </c>
      <c r="AE46" s="54" t="e">
        <v>#N/A</v>
      </c>
      <c r="AF46" s="54" t="e">
        <v>#N/A</v>
      </c>
      <c r="AG46" s="54">
        <v>20</v>
      </c>
      <c r="AH46" s="223">
        <v>347.70743299999998</v>
      </c>
    </row>
    <row r="47" spans="1:34" x14ac:dyDescent="0.2">
      <c r="A47" s="52">
        <v>43678</v>
      </c>
      <c r="B47" s="59">
        <v>0.91484869809994596</v>
      </c>
      <c r="C47" s="53">
        <v>1.9374068554396606</v>
      </c>
      <c r="D47" s="53">
        <v>7.5</v>
      </c>
      <c r="E47" s="53">
        <v>5.9</v>
      </c>
      <c r="F47" s="53">
        <v>892.7</v>
      </c>
      <c r="G47" s="54">
        <v>50690</v>
      </c>
      <c r="H47" s="53">
        <v>-4.1958041958041985</v>
      </c>
      <c r="I47" s="54">
        <v>16060</v>
      </c>
      <c r="J47" s="53">
        <v>-4.3478260869565188</v>
      </c>
      <c r="K47" s="59">
        <v>3.219382675074689</v>
      </c>
      <c r="L47" s="53">
        <v>1.6468502389851869</v>
      </c>
      <c r="M47" s="53">
        <v>4.4951140065146555</v>
      </c>
      <c r="N47" s="53">
        <v>5.1391695116003611</v>
      </c>
      <c r="O47" s="59">
        <v>54.81</v>
      </c>
      <c r="P47" s="60">
        <v>1.0105999999999999</v>
      </c>
      <c r="Q47" s="53">
        <v>1292.7073333333333</v>
      </c>
      <c r="R47" s="53">
        <v>1.5580897675593119</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6.3492660000000001</v>
      </c>
      <c r="AE47" s="54" t="e">
        <v>#N/A</v>
      </c>
      <c r="AF47" s="54" t="e">
        <v>#N/A</v>
      </c>
      <c r="AG47" s="54">
        <v>13</v>
      </c>
      <c r="AH47" s="223">
        <v>349.29110200000002</v>
      </c>
    </row>
    <row r="48" spans="1:34" x14ac:dyDescent="0.2">
      <c r="A48" s="52">
        <v>43709</v>
      </c>
      <c r="B48" s="59">
        <v>1.1315417256011262</v>
      </c>
      <c r="C48" s="53">
        <v>1.8698578908002972</v>
      </c>
      <c r="D48" s="53">
        <v>7.4</v>
      </c>
      <c r="E48" s="53">
        <v>5.8</v>
      </c>
      <c r="F48" s="53">
        <v>889.7</v>
      </c>
      <c r="G48" s="54">
        <v>49550</v>
      </c>
      <c r="H48" s="53">
        <v>-5.3305311425296154</v>
      </c>
      <c r="I48" s="54">
        <v>15740</v>
      </c>
      <c r="J48" s="53">
        <v>-3.2575291948371277</v>
      </c>
      <c r="K48" s="59">
        <v>1.8241042345277014</v>
      </c>
      <c r="L48" s="53">
        <v>4.0150425837849779</v>
      </c>
      <c r="M48" s="53">
        <v>4.6078431372548856</v>
      </c>
      <c r="N48" s="53">
        <v>5.2198234420068212</v>
      </c>
      <c r="O48" s="59">
        <v>56.95</v>
      </c>
      <c r="P48" s="60">
        <v>0.9476</v>
      </c>
      <c r="Q48" s="53">
        <v>1294.4564166666667</v>
      </c>
      <c r="R48" s="53">
        <v>1.5924886227154378</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6.1194959999999998</v>
      </c>
      <c r="AE48" s="54" t="e">
        <v>#N/A</v>
      </c>
      <c r="AF48" s="54" t="e">
        <v>#N/A</v>
      </c>
      <c r="AG48" s="54">
        <v>10</v>
      </c>
      <c r="AH48" s="223">
        <v>406.616491</v>
      </c>
    </row>
    <row r="49" spans="1:34" x14ac:dyDescent="0.2">
      <c r="A49" s="52">
        <v>43739</v>
      </c>
      <c r="B49" s="59">
        <v>1.4114326040931546</v>
      </c>
      <c r="C49" s="53">
        <v>1.8642803877703118</v>
      </c>
      <c r="D49" s="53">
        <v>7.5</v>
      </c>
      <c r="E49" s="53">
        <v>5.5</v>
      </c>
      <c r="F49" s="53">
        <v>884.5</v>
      </c>
      <c r="G49" s="54">
        <v>50280</v>
      </c>
      <c r="H49" s="53">
        <v>-3.0653556969346463</v>
      </c>
      <c r="I49" s="54">
        <v>15860</v>
      </c>
      <c r="J49" s="53">
        <v>-1.9171304885590601</v>
      </c>
      <c r="K49" s="59">
        <v>1.0971281058405946</v>
      </c>
      <c r="L49" s="53">
        <v>5.2060475909427195</v>
      </c>
      <c r="M49" s="53">
        <v>3.9405684754521886</v>
      </c>
      <c r="N49" s="53">
        <v>5.0315670309574845</v>
      </c>
      <c r="O49" s="59">
        <v>53.96</v>
      </c>
      <c r="P49" s="60">
        <v>1.8379000000000001</v>
      </c>
      <c r="Q49" s="53">
        <v>1296.2055</v>
      </c>
      <c r="R49" s="53">
        <v>1.4485184325253364</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6.2495880000000001</v>
      </c>
      <c r="AE49" s="54" t="e">
        <v>#N/A</v>
      </c>
      <c r="AF49" s="54" t="e">
        <v>#N/A</v>
      </c>
      <c r="AG49" s="54">
        <v>15</v>
      </c>
      <c r="AH49" s="223">
        <v>575.26552300000003</v>
      </c>
    </row>
    <row r="50" spans="1:34" x14ac:dyDescent="0.2">
      <c r="A50" s="52">
        <v>43770</v>
      </c>
      <c r="B50" s="59">
        <v>1.9872249822568966</v>
      </c>
      <c r="C50" s="53">
        <v>2.1722846441947663</v>
      </c>
      <c r="D50" s="53">
        <v>6.8</v>
      </c>
      <c r="E50" s="53">
        <v>5.2</v>
      </c>
      <c r="F50" s="53">
        <v>885.5</v>
      </c>
      <c r="G50" s="54">
        <v>51360</v>
      </c>
      <c r="H50" s="53">
        <v>2.8640096134588511</v>
      </c>
      <c r="I50" s="54">
        <v>16050</v>
      </c>
      <c r="J50" s="53">
        <v>3.3483580167417815</v>
      </c>
      <c r="K50" s="59">
        <v>0.54522129570238054</v>
      </c>
      <c r="L50" s="53">
        <v>3.3784903927371879</v>
      </c>
      <c r="M50" s="53">
        <v>3.0322374720715084</v>
      </c>
      <c r="N50" s="53">
        <v>4.4266255639358265</v>
      </c>
      <c r="O50" s="59">
        <v>57.03</v>
      </c>
      <c r="P50" s="60">
        <v>2.4024000000000001</v>
      </c>
      <c r="Q50" s="53">
        <v>1297.9545833333332</v>
      </c>
      <c r="R50" s="53">
        <v>1.6329800690104923</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6.1211169999999999</v>
      </c>
      <c r="AE50" s="54" t="e">
        <v>#N/A</v>
      </c>
      <c r="AF50" s="54" t="e">
        <v>#N/A</v>
      </c>
      <c r="AG50" s="54">
        <v>10</v>
      </c>
      <c r="AH50" s="223">
        <v>1146.817168</v>
      </c>
    </row>
    <row r="51" spans="1:34" x14ac:dyDescent="0.2">
      <c r="A51" s="52">
        <v>43800</v>
      </c>
      <c r="B51" s="59">
        <v>2.1321961620469176</v>
      </c>
      <c r="C51" s="53">
        <v>2.2488755622188883</v>
      </c>
      <c r="D51" s="53">
        <v>6.9</v>
      </c>
      <c r="E51" s="53">
        <v>5.3</v>
      </c>
      <c r="F51" s="53">
        <v>879.5</v>
      </c>
      <c r="G51" s="54">
        <v>52460</v>
      </c>
      <c r="H51" s="53">
        <v>5.8301391970950078</v>
      </c>
      <c r="I51" s="54">
        <v>16400</v>
      </c>
      <c r="J51" s="53">
        <v>6.9100391134289341</v>
      </c>
      <c r="K51" s="59">
        <v>0.86900547151593788</v>
      </c>
      <c r="L51" s="53">
        <v>3.3719800622826535</v>
      </c>
      <c r="M51" s="53">
        <v>2.9561347743165989</v>
      </c>
      <c r="N51" s="53">
        <v>3.6729724829259514</v>
      </c>
      <c r="O51" s="59">
        <v>59.88</v>
      </c>
      <c r="P51" s="60">
        <v>2.4337</v>
      </c>
      <c r="Q51" s="53">
        <v>1299.7036666666668</v>
      </c>
      <c r="R51" s="53">
        <v>1.9261801473994256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6.0101180000000003</v>
      </c>
      <c r="AE51" s="54" t="e">
        <v>#N/A</v>
      </c>
      <c r="AF51" s="54" t="e">
        <v>#N/A</v>
      </c>
      <c r="AG51" s="54">
        <v>13</v>
      </c>
      <c r="AH51" s="223">
        <v>299.27039300000001</v>
      </c>
    </row>
    <row r="52" spans="1:34" x14ac:dyDescent="0.2">
      <c r="A52" s="52">
        <v>43831</v>
      </c>
      <c r="B52" s="59">
        <v>2.7718550106609952</v>
      </c>
      <c r="C52" s="53">
        <v>2.3952095808383422</v>
      </c>
      <c r="D52" s="53">
        <v>7</v>
      </c>
      <c r="E52" s="53">
        <v>5.5</v>
      </c>
      <c r="F52" s="53">
        <v>871.3</v>
      </c>
      <c r="G52" s="54">
        <v>54040</v>
      </c>
      <c r="H52" s="53">
        <v>6.5667521198974566</v>
      </c>
      <c r="I52" s="54">
        <v>16710</v>
      </c>
      <c r="J52" s="53">
        <v>5.4258675078864282</v>
      </c>
      <c r="K52" s="59">
        <v>1.799485861182526</v>
      </c>
      <c r="L52" s="53">
        <v>3.9307115846972884</v>
      </c>
      <c r="M52" s="53">
        <v>2.8670447385003239</v>
      </c>
      <c r="N52" s="53">
        <v>2.9706869392507329</v>
      </c>
      <c r="O52" s="59">
        <v>57.52</v>
      </c>
      <c r="P52" s="60">
        <v>2.2768000000000002</v>
      </c>
      <c r="Q52" s="53">
        <v>1301.4527499999999</v>
      </c>
      <c r="R52" s="53">
        <v>1.9895066369453041</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6.1836900000000004</v>
      </c>
      <c r="AE52" s="54" t="e">
        <v>#N/A</v>
      </c>
      <c r="AF52" s="54" t="e">
        <v>#N/A</v>
      </c>
      <c r="AG52" s="54">
        <v>16</v>
      </c>
      <c r="AH52" s="223">
        <v>209.46765199999999</v>
      </c>
    </row>
    <row r="53" spans="1:34" x14ac:dyDescent="0.2">
      <c r="A53" s="52">
        <v>43862</v>
      </c>
      <c r="B53" s="59">
        <v>2.2503516174402272</v>
      </c>
      <c r="C53" s="53">
        <v>2.1561338289962872</v>
      </c>
      <c r="D53" s="53">
        <v>7.3</v>
      </c>
      <c r="E53" s="53">
        <v>5.7</v>
      </c>
      <c r="F53" s="53">
        <v>861.1</v>
      </c>
      <c r="G53" s="54">
        <v>53760</v>
      </c>
      <c r="H53" s="53">
        <v>2.8112449799196693</v>
      </c>
      <c r="I53" s="54">
        <v>16680</v>
      </c>
      <c r="J53" s="53">
        <v>1.7693715680292765</v>
      </c>
      <c r="K53" s="59">
        <v>2.3786563805850314</v>
      </c>
      <c r="L53" s="53">
        <v>3.6227898126421687</v>
      </c>
      <c r="M53" s="53">
        <v>3.3343818810946946</v>
      </c>
      <c r="N53" s="53">
        <v>2.8178031208385912</v>
      </c>
      <c r="O53" s="59">
        <v>50.54</v>
      </c>
      <c r="P53" s="60">
        <v>1.9979</v>
      </c>
      <c r="Q53" s="53">
        <v>1303.2018333333333</v>
      </c>
      <c r="R53" s="53">
        <v>2.4318729014488838</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6.2459350000000002</v>
      </c>
      <c r="AE53" s="54" t="e">
        <v>#N/A</v>
      </c>
      <c r="AF53" s="54" t="e">
        <v>#N/A</v>
      </c>
      <c r="AG53" s="54">
        <v>13</v>
      </c>
      <c r="AH53" s="223">
        <v>335.297146</v>
      </c>
    </row>
    <row r="54" spans="1:34" x14ac:dyDescent="0.2">
      <c r="A54" s="52">
        <v>43891</v>
      </c>
      <c r="B54" s="59">
        <v>0.62805303558965964</v>
      </c>
      <c r="C54" s="53">
        <v>0.88626292466764678</v>
      </c>
      <c r="D54" s="53">
        <v>8.9</v>
      </c>
      <c r="E54" s="53">
        <v>6.8</v>
      </c>
      <c r="F54" s="53">
        <v>841.7</v>
      </c>
      <c r="G54" s="54">
        <v>61540</v>
      </c>
      <c r="H54" s="53">
        <v>18.164362519201237</v>
      </c>
      <c r="I54" s="54">
        <v>19200</v>
      </c>
      <c r="J54" s="53">
        <v>16.222760290556892</v>
      </c>
      <c r="K54" s="59">
        <v>4.2051608792609052</v>
      </c>
      <c r="L54" s="53">
        <v>1.9730923979189186</v>
      </c>
      <c r="M54" s="53">
        <v>3.6318096430807856</v>
      </c>
      <c r="N54" s="53">
        <v>3.8109639547033725</v>
      </c>
      <c r="O54" s="59">
        <v>29.21</v>
      </c>
      <c r="P54" s="60">
        <v>1.7962</v>
      </c>
      <c r="Q54" s="53">
        <v>1304.9509166666667</v>
      </c>
      <c r="R54" s="53">
        <v>-5.7337166953411618</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5.6307039999999997</v>
      </c>
      <c r="AE54" s="54" t="e">
        <v>#N/A</v>
      </c>
      <c r="AF54" s="54" t="e">
        <v>#N/A</v>
      </c>
      <c r="AG54" s="54">
        <v>13</v>
      </c>
      <c r="AH54" s="223">
        <v>210.98371</v>
      </c>
    </row>
    <row r="55" spans="1:34" x14ac:dyDescent="0.2">
      <c r="A55" s="52">
        <v>43922</v>
      </c>
      <c r="B55" s="59">
        <v>-0.55632823365786566</v>
      </c>
      <c r="C55" s="53">
        <v>-0.22058823529412797</v>
      </c>
      <c r="D55" s="53">
        <v>11</v>
      </c>
      <c r="E55" s="53">
        <v>9.1999999999999993</v>
      </c>
      <c r="F55" s="53">
        <v>803.3</v>
      </c>
      <c r="G55" s="54">
        <v>69870</v>
      </c>
      <c r="H55" s="53">
        <v>36.812218523595064</v>
      </c>
      <c r="I55" s="54">
        <v>21760</v>
      </c>
      <c r="J55" s="53">
        <v>34.820322180916975</v>
      </c>
      <c r="K55" s="59">
        <v>8.8104325699745587</v>
      </c>
      <c r="L55" s="53">
        <v>8.7043320920811027</v>
      </c>
      <c r="M55" s="53">
        <v>5.4113231154207186</v>
      </c>
      <c r="N55" s="53">
        <v>5.7044349094219848</v>
      </c>
      <c r="O55" s="59">
        <v>16.55</v>
      </c>
      <c r="P55" s="60">
        <v>1.7542</v>
      </c>
      <c r="Q55" s="53">
        <v>1306.7</v>
      </c>
      <c r="R55" s="53">
        <v>-16.313664737317513</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4.5924889999999996</v>
      </c>
      <c r="AE55" s="54" t="e">
        <v>#N/A</v>
      </c>
      <c r="AF55" s="54" t="e">
        <v>#N/A</v>
      </c>
      <c r="AG55" s="54">
        <v>6</v>
      </c>
      <c r="AH55" s="223">
        <v>301.05192399999999</v>
      </c>
    </row>
    <row r="56" spans="1:34" x14ac:dyDescent="0.2">
      <c r="A56" s="52">
        <v>43952</v>
      </c>
      <c r="B56" s="59">
        <v>0.1388888888888884</v>
      </c>
      <c r="C56" s="53">
        <v>-0.36603221083455484</v>
      </c>
      <c r="D56" s="53">
        <v>13.4</v>
      </c>
      <c r="E56" s="53">
        <v>11.9</v>
      </c>
      <c r="F56" s="53">
        <v>777.6</v>
      </c>
      <c r="G56" s="54">
        <v>62680</v>
      </c>
      <c r="H56" s="53">
        <v>25.838185103392885</v>
      </c>
      <c r="I56" s="54">
        <v>19330</v>
      </c>
      <c r="J56" s="53">
        <v>20.963704630788492</v>
      </c>
      <c r="K56" s="59">
        <v>8.8367609254498483</v>
      </c>
      <c r="L56" s="53">
        <v>9.2529113424875131</v>
      </c>
      <c r="M56" s="53">
        <v>7.3322932917316841</v>
      </c>
      <c r="N56" s="53">
        <v>8.5675362026338178</v>
      </c>
      <c r="O56" s="59">
        <v>28.56</v>
      </c>
      <c r="P56" s="60">
        <v>1.8526</v>
      </c>
      <c r="Q56" s="53">
        <v>1307.4669866270008</v>
      </c>
      <c r="R56" s="53">
        <v>-12.766585978350031</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4.7243830000000004</v>
      </c>
      <c r="AE56" s="54" t="e">
        <v>#N/A</v>
      </c>
      <c r="AF56" s="54" t="e">
        <v>#N/A</v>
      </c>
      <c r="AG56" s="54">
        <v>6</v>
      </c>
      <c r="AH56" s="223">
        <v>233.60837000000001</v>
      </c>
    </row>
    <row r="57" spans="1:34" x14ac:dyDescent="0.2">
      <c r="A57" s="52">
        <v>43983</v>
      </c>
      <c r="B57" s="59">
        <v>1.5416958654520085</v>
      </c>
      <c r="C57" s="53">
        <v>0.66030814380042546</v>
      </c>
      <c r="D57" s="53">
        <v>15.1</v>
      </c>
      <c r="E57" s="53">
        <v>13.1</v>
      </c>
      <c r="F57" s="53">
        <v>774.5</v>
      </c>
      <c r="G57" s="54">
        <v>52570</v>
      </c>
      <c r="H57" s="53">
        <v>6.7844810075157413</v>
      </c>
      <c r="I57" s="54">
        <v>16160</v>
      </c>
      <c r="J57" s="53">
        <v>1.4438166980539791</v>
      </c>
      <c r="K57" s="59">
        <v>6.204029421170465</v>
      </c>
      <c r="L57" s="53">
        <v>5.8539962514866817</v>
      </c>
      <c r="M57" s="53">
        <v>8.9807333747669471</v>
      </c>
      <c r="N57" s="53">
        <v>10.07201448634396</v>
      </c>
      <c r="O57" s="59">
        <v>38.31</v>
      </c>
      <c r="P57" s="60">
        <v>1.8414999999999999</v>
      </c>
      <c r="Q57" s="53">
        <v>1309.9201299473129</v>
      </c>
      <c r="R57" s="53">
        <v>-7.9194147545766924</v>
      </c>
      <c r="S57" s="59">
        <v>2.4500000000000002</v>
      </c>
      <c r="T57" s="59">
        <v>0.5</v>
      </c>
      <c r="U57" s="53">
        <v>6.8167315385115597</v>
      </c>
      <c r="V57" s="59">
        <v>2.8019609739763416</v>
      </c>
      <c r="W57" s="60" t="e">
        <v>#N/A</v>
      </c>
      <c r="X57" s="54">
        <v>425</v>
      </c>
      <c r="Y57" s="54">
        <v>250</v>
      </c>
      <c r="Z57" s="60">
        <v>1763</v>
      </c>
      <c r="AA57" s="60">
        <v>460099</v>
      </c>
      <c r="AB57" s="60">
        <v>0.52847721822541971</v>
      </c>
      <c r="AC57" s="53">
        <v>6.3342250000000044</v>
      </c>
      <c r="AD57" s="53">
        <v>4.9603330000000003</v>
      </c>
      <c r="AE57" s="54" t="e">
        <v>#N/A</v>
      </c>
      <c r="AF57" s="54" t="e">
        <v>#N/A</v>
      </c>
      <c r="AG57" s="54">
        <v>10</v>
      </c>
      <c r="AH57" s="223">
        <v>274.85137600000002</v>
      </c>
    </row>
    <row r="58" spans="1:34" x14ac:dyDescent="0.2">
      <c r="A58" s="52">
        <v>44013</v>
      </c>
      <c r="B58" s="59">
        <v>0.83623693379790698</v>
      </c>
      <c r="C58" s="53">
        <v>0.14598540145984717</v>
      </c>
      <c r="D58" s="53">
        <v>14.9</v>
      </c>
      <c r="E58" s="53">
        <v>12.3</v>
      </c>
      <c r="F58" s="53">
        <v>806.5</v>
      </c>
      <c r="G58" s="54">
        <v>28880</v>
      </c>
      <c r="H58" s="53">
        <v>-42.550228764670784</v>
      </c>
      <c r="I58" s="54">
        <v>9220</v>
      </c>
      <c r="J58" s="53">
        <v>-42.446941323345818</v>
      </c>
      <c r="K58" s="59">
        <v>5.4375804375804471</v>
      </c>
      <c r="L58" s="53">
        <v>3.8977353203865084</v>
      </c>
      <c r="M58" s="53">
        <v>7.9300655635341943</v>
      </c>
      <c r="N58" s="53">
        <v>8.1469115191986639</v>
      </c>
      <c r="O58" s="59">
        <v>40.71</v>
      </c>
      <c r="P58" s="60">
        <v>1.8165</v>
      </c>
      <c r="Q58" s="53">
        <v>1312.2592650761273</v>
      </c>
      <c r="R58" s="53">
        <v>-5.534084079032664</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5.087186</v>
      </c>
      <c r="AE58" s="54" t="e">
        <v>#N/A</v>
      </c>
      <c r="AF58" s="54" t="e">
        <v>#N/A</v>
      </c>
      <c r="AG58" s="54">
        <v>10</v>
      </c>
      <c r="AH58" s="223">
        <v>325.37751600000001</v>
      </c>
    </row>
    <row r="59" spans="1:34" x14ac:dyDescent="0.2">
      <c r="A59" s="52">
        <v>44044</v>
      </c>
      <c r="B59" s="59">
        <v>0.55788005578798483</v>
      </c>
      <c r="C59" s="53">
        <v>0.14619883040933868</v>
      </c>
      <c r="D59" s="53">
        <v>14.3</v>
      </c>
      <c r="E59" s="53">
        <v>11.4</v>
      </c>
      <c r="F59" s="53">
        <v>828.7</v>
      </c>
      <c r="G59" s="54">
        <v>24870</v>
      </c>
      <c r="H59" s="53">
        <v>-50.937068455316634</v>
      </c>
      <c r="I59" s="54">
        <v>7940</v>
      </c>
      <c r="J59" s="53">
        <v>-50.560398505603985</v>
      </c>
      <c r="K59" s="59">
        <v>4.7266881028938945</v>
      </c>
      <c r="L59" s="53">
        <v>4.9530352881172801</v>
      </c>
      <c r="M59" s="53">
        <v>6.1097256857855387</v>
      </c>
      <c r="N59" s="53">
        <v>5.7237523296748805</v>
      </c>
      <c r="O59" s="59">
        <v>42.34</v>
      </c>
      <c r="P59" s="60">
        <v>2.0455000000000001</v>
      </c>
      <c r="Q59" s="53">
        <v>1312.7705409356388</v>
      </c>
      <c r="R59" s="53">
        <v>-4.6111969492090736</v>
      </c>
      <c r="S59" s="59">
        <v>2.4500000000000002</v>
      </c>
      <c r="T59" s="59">
        <v>0.5</v>
      </c>
      <c r="U59" s="53">
        <v>6.4916662138825378</v>
      </c>
      <c r="V59" s="59">
        <v>2.6602640482192892</v>
      </c>
      <c r="W59" s="60" t="e">
        <v>#N/A</v>
      </c>
      <c r="X59" s="54">
        <v>736</v>
      </c>
      <c r="Y59" s="54">
        <v>239</v>
      </c>
      <c r="Z59" s="60">
        <v>1574</v>
      </c>
      <c r="AA59" s="60">
        <v>470271</v>
      </c>
      <c r="AB59" s="60">
        <v>0.61078773767947225</v>
      </c>
      <c r="AC59" s="53">
        <v>6.3739720000000046</v>
      </c>
      <c r="AD59" s="53">
        <v>5.1195880000000002</v>
      </c>
      <c r="AE59" s="54" t="e">
        <v>#N/A</v>
      </c>
      <c r="AF59" s="54" t="e">
        <v>#N/A</v>
      </c>
      <c r="AG59" s="54">
        <v>6</v>
      </c>
      <c r="AH59" s="223">
        <v>332.145691</v>
      </c>
    </row>
    <row r="60" spans="1:34" x14ac:dyDescent="0.2">
      <c r="A60" s="52">
        <v>44075</v>
      </c>
      <c r="B60" s="59">
        <v>1.3986013986013957</v>
      </c>
      <c r="C60" s="53">
        <v>0.51395007342145416</v>
      </c>
      <c r="D60" s="53">
        <v>12.7</v>
      </c>
      <c r="E60" s="53">
        <v>10.3</v>
      </c>
      <c r="F60" s="53">
        <v>850.4</v>
      </c>
      <c r="G60" s="54">
        <v>31310</v>
      </c>
      <c r="H60" s="53">
        <v>-36.811301715438951</v>
      </c>
      <c r="I60" s="54">
        <v>9250</v>
      </c>
      <c r="J60" s="53">
        <v>-41.232528589580689</v>
      </c>
      <c r="K60" s="59">
        <v>4.2226487523992162</v>
      </c>
      <c r="L60" s="53">
        <v>2.969587979788435</v>
      </c>
      <c r="M60" s="53">
        <v>5.3420805998125598</v>
      </c>
      <c r="N60" s="53">
        <v>4.8994035653170842</v>
      </c>
      <c r="O60" s="59">
        <v>39.630000000000003</v>
      </c>
      <c r="P60" s="60">
        <v>2.1970000000000001</v>
      </c>
      <c r="Q60" s="53">
        <v>1314.5904651114254</v>
      </c>
      <c r="R60" s="53">
        <v>-3.8593279380453094</v>
      </c>
      <c r="S60" s="59">
        <v>2.4500000000000002</v>
      </c>
      <c r="T60" s="59">
        <v>0.5</v>
      </c>
      <c r="U60" s="53">
        <v>7.135991126622085</v>
      </c>
      <c r="V60" s="59">
        <v>2.931453323011469</v>
      </c>
      <c r="W60" s="60" t="e">
        <v>#N/A</v>
      </c>
      <c r="X60" s="54">
        <v>1035</v>
      </c>
      <c r="Y60" s="54">
        <v>268</v>
      </c>
      <c r="Z60" s="60">
        <v>1706</v>
      </c>
      <c r="AA60" s="60">
        <v>467696</v>
      </c>
      <c r="AB60" s="60">
        <v>0.62353801169590639</v>
      </c>
      <c r="AC60" s="53">
        <v>6.389028000000005</v>
      </c>
      <c r="AD60" s="53">
        <v>5.3444690000000001</v>
      </c>
      <c r="AE60" s="54" t="e">
        <v>#N/A</v>
      </c>
      <c r="AF60" s="54" t="e">
        <v>#N/A</v>
      </c>
      <c r="AG60" s="54">
        <v>12</v>
      </c>
      <c r="AH60" s="223">
        <v>321.51129500000002</v>
      </c>
    </row>
    <row r="61" spans="1:34" x14ac:dyDescent="0.2">
      <c r="A61" s="52">
        <v>44105</v>
      </c>
      <c r="B61" s="59">
        <v>1.1830201809325036</v>
      </c>
      <c r="C61" s="53">
        <v>0.65885797950220315</v>
      </c>
      <c r="D61" s="53">
        <v>11.4</v>
      </c>
      <c r="E61" s="53">
        <v>9.3000000000000007</v>
      </c>
      <c r="F61" s="53">
        <v>864.5</v>
      </c>
      <c r="G61" s="54">
        <v>173540</v>
      </c>
      <c r="H61" s="53">
        <v>245.1471758154336</v>
      </c>
      <c r="I61" s="54">
        <v>63040</v>
      </c>
      <c r="J61" s="53">
        <v>297.47793190416144</v>
      </c>
      <c r="K61" s="59">
        <v>2.9684008937120865</v>
      </c>
      <c r="L61" s="53">
        <v>-0.58095152733863564</v>
      </c>
      <c r="M61" s="53">
        <v>3.9154754505904332</v>
      </c>
      <c r="N61" s="53">
        <v>3.4971354663261733</v>
      </c>
      <c r="O61" s="59">
        <v>39.4</v>
      </c>
      <c r="P61" s="60">
        <v>2.2004000000000001</v>
      </c>
      <c r="Q61" s="53">
        <v>1315.3455826403081</v>
      </c>
      <c r="R61" s="53">
        <v>-3.4335971890997463</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5.4026339999999999</v>
      </c>
      <c r="AE61" s="54" t="e">
        <v>#N/A</v>
      </c>
      <c r="AF61" s="54" t="e">
        <v>#N/A</v>
      </c>
      <c r="AG61" s="54">
        <v>11</v>
      </c>
      <c r="AH61" s="223">
        <v>326.69908600000002</v>
      </c>
    </row>
    <row r="62" spans="1:34" x14ac:dyDescent="0.2">
      <c r="A62" s="52">
        <v>44136</v>
      </c>
      <c r="B62" s="59">
        <v>1.3221990257480831</v>
      </c>
      <c r="C62" s="53">
        <v>0.95307917888560745</v>
      </c>
      <c r="D62" s="53">
        <v>10.5</v>
      </c>
      <c r="E62" s="53">
        <v>8.1999999999999993</v>
      </c>
      <c r="F62" s="53">
        <v>874.3</v>
      </c>
      <c r="G62" s="54">
        <v>175070</v>
      </c>
      <c r="H62" s="53">
        <v>240.86838006230531</v>
      </c>
      <c r="I62" s="54">
        <v>63500</v>
      </c>
      <c r="J62" s="53">
        <v>295.63862928348914</v>
      </c>
      <c r="K62" s="59">
        <v>4.5614035087719218</v>
      </c>
      <c r="L62" s="53">
        <v>2.4787748653869013</v>
      </c>
      <c r="M62" s="53">
        <v>3.1598513011152241</v>
      </c>
      <c r="N62" s="53">
        <v>2.3044073137360455</v>
      </c>
      <c r="O62" s="59">
        <v>40.94</v>
      </c>
      <c r="P62" s="60">
        <v>2.8003999999999998</v>
      </c>
      <c r="Q62" s="53">
        <v>1317.232542180933</v>
      </c>
      <c r="R62" s="53">
        <v>-2.775063592077176</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5.6017599999999996</v>
      </c>
      <c r="AE62" s="54" t="e">
        <v>#N/A</v>
      </c>
      <c r="AF62" s="54" t="e">
        <v>#N/A</v>
      </c>
      <c r="AG62" s="54">
        <v>15</v>
      </c>
      <c r="AH62" s="223">
        <v>285.20398</v>
      </c>
    </row>
    <row r="63" spans="1:34" x14ac:dyDescent="0.2">
      <c r="A63" s="52">
        <v>44166</v>
      </c>
      <c r="B63" s="59">
        <v>0.83507306889354371</v>
      </c>
      <c r="C63" s="53">
        <v>0.73313782991202281</v>
      </c>
      <c r="D63" s="53">
        <v>10.199999999999999</v>
      </c>
      <c r="E63" s="53">
        <v>8.1</v>
      </c>
      <c r="F63" s="53">
        <v>869.4</v>
      </c>
      <c r="G63" s="54">
        <v>183670</v>
      </c>
      <c r="H63" s="53">
        <v>250.11437285550895</v>
      </c>
      <c r="I63" s="54">
        <v>64760</v>
      </c>
      <c r="J63" s="53">
        <v>294.8780487804878</v>
      </c>
      <c r="K63" s="59">
        <v>4.4352265475430697</v>
      </c>
      <c r="L63" s="53">
        <v>2.2847835960733587</v>
      </c>
      <c r="M63" s="53">
        <v>2.5316455696202445</v>
      </c>
      <c r="N63" s="53">
        <v>1.9696351386240041</v>
      </c>
      <c r="O63" s="59">
        <v>47.02</v>
      </c>
      <c r="P63" s="60">
        <v>2.6152000000000002</v>
      </c>
      <c r="Q63" s="53">
        <v>1318.7855398346069</v>
      </c>
      <c r="R63" s="53">
        <v>-3.0578380729731958</v>
      </c>
      <c r="S63" s="59">
        <v>2.4500000000000002</v>
      </c>
      <c r="T63" s="59">
        <v>0.5</v>
      </c>
      <c r="U63" s="53">
        <v>6.9289607991887703</v>
      </c>
      <c r="V63" s="59">
        <v>2.8108020679885493</v>
      </c>
      <c r="W63" s="60" t="e">
        <v>#N/A</v>
      </c>
      <c r="X63" s="54">
        <v>840</v>
      </c>
      <c r="Y63" s="54">
        <v>276</v>
      </c>
      <c r="Z63" s="60">
        <v>1199</v>
      </c>
      <c r="AA63" s="60">
        <v>446722</v>
      </c>
      <c r="AB63" s="60">
        <v>1.0230375426621161</v>
      </c>
      <c r="AC63" s="53">
        <v>6.5825870000000046</v>
      </c>
      <c r="AD63" s="53">
        <v>5.8451320000000004</v>
      </c>
      <c r="AE63" s="54" t="e">
        <v>#N/A</v>
      </c>
      <c r="AF63" s="54" t="e">
        <v>#N/A</v>
      </c>
      <c r="AG63" s="54">
        <v>4</v>
      </c>
      <c r="AH63" s="223">
        <v>274.04210799999998</v>
      </c>
    </row>
    <row r="64" spans="1:34" x14ac:dyDescent="0.2">
      <c r="A64" s="52">
        <v>44197</v>
      </c>
      <c r="B64" s="59">
        <v>0.7607192254495132</v>
      </c>
      <c r="C64" s="53">
        <v>1.0233918128654818</v>
      </c>
      <c r="D64" s="53">
        <v>10.3</v>
      </c>
      <c r="E64" s="53">
        <v>8.6</v>
      </c>
      <c r="F64" s="53">
        <v>856.4</v>
      </c>
      <c r="G64" s="54">
        <v>208240</v>
      </c>
      <c r="H64" s="53">
        <v>285.34418948926719</v>
      </c>
      <c r="I64" s="54">
        <v>71520</v>
      </c>
      <c r="J64" s="53">
        <v>328.00718132854581</v>
      </c>
      <c r="K64" s="59">
        <v>4.7348484848484862</v>
      </c>
      <c r="L64" s="53">
        <v>5.645093925925937</v>
      </c>
      <c r="M64" s="53">
        <v>2.5114854517610974</v>
      </c>
      <c r="N64" s="53">
        <v>2.8816574934734662</v>
      </c>
      <c r="O64" s="59">
        <v>52</v>
      </c>
      <c r="P64" s="60">
        <v>2.5541999999999998</v>
      </c>
      <c r="Q64" s="53">
        <v>1320.9781359577764</v>
      </c>
      <c r="R64" s="53">
        <v>-2.7041922786100625</v>
      </c>
      <c r="S64" s="59">
        <v>2.4500000000000002</v>
      </c>
      <c r="T64" s="59">
        <v>0.5</v>
      </c>
      <c r="U64" s="53">
        <v>7.3589727500902224</v>
      </c>
      <c r="V64" s="59">
        <v>2.9468411143232016</v>
      </c>
      <c r="W64" s="60" t="e">
        <v>#N/A</v>
      </c>
      <c r="X64" s="54">
        <v>1122</v>
      </c>
      <c r="Y64" s="54">
        <v>254</v>
      </c>
      <c r="Z64" s="60">
        <v>1207</v>
      </c>
      <c r="AA64" s="60">
        <v>472020</v>
      </c>
      <c r="AB64" s="60">
        <v>0.53644444444444439</v>
      </c>
      <c r="AC64" s="53">
        <v>6.8817800000000044</v>
      </c>
      <c r="AD64" s="53">
        <v>6.0984660000000002</v>
      </c>
      <c r="AE64" s="54" t="e">
        <v>#N/A</v>
      </c>
      <c r="AF64" s="54" t="e">
        <v>#N/A</v>
      </c>
      <c r="AG64" s="54">
        <v>4</v>
      </c>
      <c r="AH64" s="223">
        <v>305.45509299999998</v>
      </c>
    </row>
    <row r="65" spans="1:34" x14ac:dyDescent="0.2">
      <c r="A65" s="52">
        <v>44228</v>
      </c>
      <c r="B65" s="59">
        <v>0.48143053645115508</v>
      </c>
      <c r="C65" s="53">
        <v>1.0917030567685559</v>
      </c>
      <c r="D65" s="53">
        <v>10.5</v>
      </c>
      <c r="E65" s="53">
        <v>8.8000000000000007</v>
      </c>
      <c r="F65" s="53">
        <v>843.8</v>
      </c>
      <c r="G65" s="54">
        <v>206990</v>
      </c>
      <c r="H65" s="53">
        <v>285.02604166666663</v>
      </c>
      <c r="I65" s="54">
        <v>71360</v>
      </c>
      <c r="J65" s="53">
        <v>327.8177458033573</v>
      </c>
      <c r="K65" s="59">
        <v>3.4850863422291933</v>
      </c>
      <c r="L65" s="53">
        <v>5.3561490849593163</v>
      </c>
      <c r="M65" s="53">
        <v>3.1963470319634535</v>
      </c>
      <c r="N65" s="53">
        <v>3.7866648955159343</v>
      </c>
      <c r="O65" s="59">
        <v>59.04</v>
      </c>
      <c r="P65" s="60">
        <v>3.2517</v>
      </c>
      <c r="Q65" s="53">
        <v>1321.2814182238183</v>
      </c>
      <c r="R65" s="53">
        <v>-2.787017304853312</v>
      </c>
      <c r="S65" s="59">
        <v>2.4500000000000002</v>
      </c>
      <c r="T65" s="59">
        <v>0.5</v>
      </c>
      <c r="U65" s="53">
        <v>7.4323073706925387</v>
      </c>
      <c r="V65" s="59">
        <v>2.9914407029623269</v>
      </c>
      <c r="W65" s="60" t="e">
        <v>#N/A</v>
      </c>
      <c r="X65" s="54">
        <v>642</v>
      </c>
      <c r="Y65" s="54">
        <v>220</v>
      </c>
      <c r="Z65" s="60">
        <v>1831</v>
      </c>
      <c r="AA65" s="60">
        <v>486490</v>
      </c>
      <c r="AB65" s="60">
        <v>0.64245614035087717</v>
      </c>
      <c r="AC65" s="53">
        <v>6.6928600000000049</v>
      </c>
      <c r="AD65" s="53">
        <v>6.295655</v>
      </c>
      <c r="AE65" s="54" t="e">
        <v>#N/A</v>
      </c>
      <c r="AF65" s="54" t="e">
        <v>#N/A</v>
      </c>
      <c r="AG65" s="54">
        <v>4</v>
      </c>
      <c r="AH65" s="223">
        <v>717.94120999999996</v>
      </c>
    </row>
    <row r="66" spans="1:34" x14ac:dyDescent="0.2">
      <c r="A66" s="52">
        <v>44256</v>
      </c>
      <c r="B66" s="59">
        <v>1.6643550624133141</v>
      </c>
      <c r="C66" s="53">
        <v>2.196193265007329</v>
      </c>
      <c r="D66" s="53">
        <v>10.4</v>
      </c>
      <c r="E66" s="53">
        <v>8.8000000000000007</v>
      </c>
      <c r="F66" s="53">
        <v>838.2</v>
      </c>
      <c r="G66" s="54">
        <v>197770</v>
      </c>
      <c r="H66" s="53">
        <v>221.36821579460513</v>
      </c>
      <c r="I66" s="54">
        <v>68650</v>
      </c>
      <c r="J66" s="53">
        <v>257.55208333333337</v>
      </c>
      <c r="K66" s="59">
        <v>-0.64200550290430813</v>
      </c>
      <c r="L66" s="53">
        <v>3.1745754877421373</v>
      </c>
      <c r="M66" s="53">
        <v>2.114803625377637</v>
      </c>
      <c r="N66" s="53">
        <v>1.7438767911357678</v>
      </c>
      <c r="O66" s="59">
        <v>62.33</v>
      </c>
      <c r="P66" s="60">
        <v>2.7747000000000002</v>
      </c>
      <c r="Q66" s="53">
        <v>1324.1500323872237</v>
      </c>
      <c r="R66" s="53">
        <v>6.2131329949587588</v>
      </c>
      <c r="S66" s="59">
        <v>2.4500000000000002</v>
      </c>
      <c r="T66" s="59">
        <v>0.5</v>
      </c>
      <c r="U66" s="53">
        <v>7.3890469445738072</v>
      </c>
      <c r="V66" s="59">
        <v>2.9642052877128808</v>
      </c>
      <c r="W66" s="60" t="e">
        <v>#N/A</v>
      </c>
      <c r="X66" s="54">
        <v>1058</v>
      </c>
      <c r="Y66" s="54">
        <v>307</v>
      </c>
      <c r="Z66" s="60">
        <v>2903</v>
      </c>
      <c r="AA66" s="60">
        <v>505459</v>
      </c>
      <c r="AB66" s="60">
        <v>0.65382882882882887</v>
      </c>
      <c r="AC66" s="53">
        <v>7.1714500000000045</v>
      </c>
      <c r="AD66" s="53">
        <v>6.6749879999999999</v>
      </c>
      <c r="AE66" s="54" t="e">
        <v>#N/A</v>
      </c>
      <c r="AF66" s="54" t="e">
        <v>#N/A</v>
      </c>
      <c r="AG66" s="54">
        <v>12</v>
      </c>
      <c r="AH66" s="223">
        <v>426.62868099999997</v>
      </c>
    </row>
    <row r="67" spans="1:34" x14ac:dyDescent="0.2">
      <c r="A67" s="52">
        <v>44287</v>
      </c>
      <c r="B67" s="59">
        <v>3.0769230769230882</v>
      </c>
      <c r="C67" s="53">
        <v>3.3898305084745894</v>
      </c>
      <c r="D67" s="53">
        <v>9.6999999999999993</v>
      </c>
      <c r="E67" s="53">
        <v>8.4</v>
      </c>
      <c r="F67" s="53">
        <v>838.1</v>
      </c>
      <c r="G67" s="54">
        <v>199820</v>
      </c>
      <c r="H67" s="53">
        <v>185.98826391870617</v>
      </c>
      <c r="I67" s="54">
        <v>71120</v>
      </c>
      <c r="J67" s="53">
        <v>226.83823529411765</v>
      </c>
      <c r="K67" s="59">
        <v>-4.5016077170418001</v>
      </c>
      <c r="L67" s="53">
        <v>-2.5292561212725273</v>
      </c>
      <c r="M67" s="53">
        <v>0</v>
      </c>
      <c r="N67" s="53">
        <v>-0.90434949040625323</v>
      </c>
      <c r="O67" s="59">
        <v>61.72</v>
      </c>
      <c r="P67" s="60">
        <v>2.5594999999999999</v>
      </c>
      <c r="Q67" s="53">
        <v>1323.9325023438687</v>
      </c>
      <c r="R67" s="53">
        <v>17.965348257071479</v>
      </c>
      <c r="S67" s="59">
        <v>2.4500000000000002</v>
      </c>
      <c r="T67" s="59">
        <v>0.5</v>
      </c>
      <c r="U67" s="53">
        <v>7.3440799474695044</v>
      </c>
      <c r="V67" s="59">
        <v>2.8983743177848851</v>
      </c>
      <c r="W67" s="60" t="e">
        <v>#N/A</v>
      </c>
      <c r="X67" s="54">
        <v>1299</v>
      </c>
      <c r="Y67" s="54">
        <v>285</v>
      </c>
      <c r="Z67" s="60">
        <v>3205</v>
      </c>
      <c r="AA67" s="60">
        <v>508659</v>
      </c>
      <c r="AB67" s="60">
        <v>0.68556149732620331</v>
      </c>
      <c r="AC67" s="53">
        <v>7.5408480000000049</v>
      </c>
      <c r="AD67" s="53">
        <v>7.0880369999999999</v>
      </c>
      <c r="AE67" s="54" t="e">
        <v>#N/A</v>
      </c>
      <c r="AF67" s="54" t="e">
        <v>#N/A</v>
      </c>
      <c r="AG67" s="54">
        <v>9</v>
      </c>
      <c r="AH67" s="223">
        <v>412.66278199999999</v>
      </c>
    </row>
    <row r="68" spans="1:34" x14ac:dyDescent="0.2">
      <c r="A68" s="52">
        <v>44317</v>
      </c>
      <c r="B68" s="59">
        <v>2.9126213592233219</v>
      </c>
      <c r="C68" s="53">
        <v>3.6002939015429947</v>
      </c>
      <c r="D68" s="53">
        <v>8.9</v>
      </c>
      <c r="E68" s="53">
        <v>8.3000000000000007</v>
      </c>
      <c r="F68" s="53">
        <v>845.8</v>
      </c>
      <c r="G68" s="54">
        <v>205230</v>
      </c>
      <c r="H68" s="53">
        <v>227.42501595405233</v>
      </c>
      <c r="I68" s="54">
        <v>74160</v>
      </c>
      <c r="J68" s="53">
        <v>283.65235385411279</v>
      </c>
      <c r="K68" s="59">
        <v>-4.6058458813108771</v>
      </c>
      <c r="L68" s="53">
        <v>-3.3309049453225326</v>
      </c>
      <c r="M68" s="53">
        <v>-3.4883720930232398</v>
      </c>
      <c r="N68" s="53">
        <v>-3.9519139904881428</v>
      </c>
      <c r="O68" s="59">
        <v>65.17</v>
      </c>
      <c r="P68" s="60">
        <v>2.7877999999999998</v>
      </c>
      <c r="Q68" s="53">
        <v>1324.7882165541523</v>
      </c>
      <c r="R68" s="53">
        <v>12.2576640327128</v>
      </c>
      <c r="S68" s="59">
        <v>2.4500000000000002</v>
      </c>
      <c r="T68" s="59">
        <v>0.5</v>
      </c>
      <c r="U68" s="53">
        <v>7.3419799364790679</v>
      </c>
      <c r="V68" s="59">
        <v>2.8834362311734285</v>
      </c>
      <c r="W68" s="60" t="e">
        <v>#N/A</v>
      </c>
      <c r="X68" s="54">
        <v>1581</v>
      </c>
      <c r="Y68" s="54">
        <v>218</v>
      </c>
      <c r="Z68" s="60">
        <v>2981</v>
      </c>
      <c r="AA68" s="60">
        <v>510631</v>
      </c>
      <c r="AB68" s="60">
        <v>0.65344147303814115</v>
      </c>
      <c r="AC68" s="53">
        <v>7.3978020000000049</v>
      </c>
      <c r="AD68" s="53">
        <v>7.3369520000000001</v>
      </c>
      <c r="AE68" s="54" t="e">
        <v>#N/A</v>
      </c>
      <c r="AF68" s="54" t="e">
        <v>#N/A</v>
      </c>
      <c r="AG68" s="54">
        <v>14</v>
      </c>
      <c r="AH68" s="223">
        <v>474.43736799999999</v>
      </c>
    </row>
    <row r="69" spans="1:34" x14ac:dyDescent="0.2">
      <c r="A69" s="52">
        <v>44348</v>
      </c>
      <c r="B69" s="59">
        <v>2.553485162180813</v>
      </c>
      <c r="C69" s="53">
        <v>3.0612244897959329</v>
      </c>
      <c r="D69" s="53">
        <v>9.1</v>
      </c>
      <c r="E69" s="53">
        <v>8</v>
      </c>
      <c r="F69" s="53">
        <v>851</v>
      </c>
      <c r="G69" s="54">
        <v>189430</v>
      </c>
      <c r="H69" s="53">
        <v>260.3385961575043</v>
      </c>
      <c r="I69" s="54">
        <v>68120</v>
      </c>
      <c r="J69" s="53">
        <v>321.53465346534659</v>
      </c>
      <c r="K69" s="59">
        <v>-4.2155977115326815</v>
      </c>
      <c r="L69" s="53">
        <v>-0.55349819912410281</v>
      </c>
      <c r="M69" s="53">
        <v>-5.9024807527801588</v>
      </c>
      <c r="N69" s="53">
        <v>-5.9867937258826327</v>
      </c>
      <c r="O69" s="59">
        <v>71.38</v>
      </c>
      <c r="P69" s="60">
        <v>3.0293999999999999</v>
      </c>
      <c r="Q69" s="53">
        <v>1326.2738829524299</v>
      </c>
      <c r="R69" s="53">
        <v>7.080896561240313</v>
      </c>
      <c r="S69" s="59">
        <v>2.4500000000000002</v>
      </c>
      <c r="T69" s="59">
        <v>0.5</v>
      </c>
      <c r="U69" s="53">
        <v>7.4423121306132156</v>
      </c>
      <c r="V69" s="59">
        <v>2.947361474317165</v>
      </c>
      <c r="W69" s="60" t="e">
        <v>#N/A</v>
      </c>
      <c r="X69" s="54">
        <v>1173</v>
      </c>
      <c r="Y69" s="54">
        <v>238</v>
      </c>
      <c r="Z69" s="60">
        <v>2914</v>
      </c>
      <c r="AA69" s="60">
        <v>494163</v>
      </c>
      <c r="AB69" s="60">
        <v>0.70488630865989355</v>
      </c>
      <c r="AC69" s="53">
        <v>7.2257730000000047</v>
      </c>
      <c r="AD69" s="53">
        <v>7.2343869999999999</v>
      </c>
      <c r="AE69" s="54" t="e">
        <v>#N/A</v>
      </c>
      <c r="AF69" s="54" t="e">
        <v>#N/A</v>
      </c>
      <c r="AG69" s="54">
        <v>5</v>
      </c>
      <c r="AH69" s="223">
        <v>1066.6772880000001</v>
      </c>
    </row>
    <row r="70" spans="1:34" x14ac:dyDescent="0.2">
      <c r="A70" s="52">
        <v>44378</v>
      </c>
      <c r="B70" s="59">
        <v>4.0082930200414646</v>
      </c>
      <c r="C70" s="53">
        <v>3.7172011661807725</v>
      </c>
      <c r="D70" s="53">
        <v>9.6999999999999993</v>
      </c>
      <c r="E70" s="53">
        <v>7.8</v>
      </c>
      <c r="F70" s="53">
        <v>856.1</v>
      </c>
      <c r="G70" s="54">
        <v>184030</v>
      </c>
      <c r="H70" s="53">
        <v>537.22299168975076</v>
      </c>
      <c r="I70" s="54">
        <v>63160</v>
      </c>
      <c r="J70" s="53">
        <v>585.03253796095441</v>
      </c>
      <c r="K70" s="59">
        <v>-2.3802258162954115</v>
      </c>
      <c r="L70" s="53">
        <v>0.98880972537200851</v>
      </c>
      <c r="M70" s="53">
        <v>-4.5415099797512344</v>
      </c>
      <c r="N70" s="53">
        <v>-4.6310589688175359</v>
      </c>
      <c r="O70" s="59">
        <v>72.489999999999995</v>
      </c>
      <c r="P70" s="60">
        <v>3.4216000000000002</v>
      </c>
      <c r="Q70" s="53">
        <v>1326.6752230449704</v>
      </c>
      <c r="R70" s="53">
        <v>4.7097300934770159</v>
      </c>
      <c r="S70" s="59">
        <v>2.4500000000000002</v>
      </c>
      <c r="T70" s="59">
        <v>0.5</v>
      </c>
      <c r="U70" s="53">
        <v>7.6432081891381838</v>
      </c>
      <c r="V70" s="59">
        <v>3.0063809755403015</v>
      </c>
      <c r="W70" s="60" t="e">
        <v>#N/A</v>
      </c>
      <c r="X70" s="54">
        <v>1404</v>
      </c>
      <c r="Y70" s="54">
        <v>210</v>
      </c>
      <c r="Z70" s="60">
        <v>2314</v>
      </c>
      <c r="AA70" s="60">
        <v>488484</v>
      </c>
      <c r="AB70" s="60">
        <v>0.70163735597331711</v>
      </c>
      <c r="AC70" s="53">
        <v>7.1811240000000049</v>
      </c>
      <c r="AD70" s="53">
        <v>7.2225099999999998</v>
      </c>
      <c r="AE70" s="54" t="e">
        <v>#N/A</v>
      </c>
      <c r="AF70" s="54" t="e">
        <v>#N/A</v>
      </c>
      <c r="AG70" s="54">
        <v>5</v>
      </c>
      <c r="AH70" s="223">
        <v>458.60071900000003</v>
      </c>
    </row>
    <row r="71" spans="1:34" x14ac:dyDescent="0.2">
      <c r="A71" s="52">
        <v>44409</v>
      </c>
      <c r="B71" s="59">
        <v>4.9237170596394098</v>
      </c>
      <c r="C71" s="53">
        <v>4.0875912408758985</v>
      </c>
      <c r="D71" s="53">
        <v>10</v>
      </c>
      <c r="E71" s="53">
        <v>7.7</v>
      </c>
      <c r="F71" s="53">
        <v>861.5</v>
      </c>
      <c r="G71" s="54">
        <v>177960</v>
      </c>
      <c r="H71" s="53">
        <v>615.56091676718938</v>
      </c>
      <c r="I71" s="54">
        <v>61640</v>
      </c>
      <c r="J71" s="53">
        <v>676.32241813602013</v>
      </c>
      <c r="K71" s="59">
        <v>-1.7807798587657464</v>
      </c>
      <c r="L71" s="53">
        <v>1.0877522370835058</v>
      </c>
      <c r="M71" s="53">
        <v>-3.055229142185667</v>
      </c>
      <c r="N71" s="53">
        <v>-3.5139264308379325</v>
      </c>
      <c r="O71" s="59">
        <v>67.73</v>
      </c>
      <c r="P71" s="60">
        <v>3.0287999999999999</v>
      </c>
      <c r="Q71" s="53">
        <v>1329.156151442241</v>
      </c>
      <c r="R71" s="53">
        <v>4.3718177782622325</v>
      </c>
      <c r="S71" s="59">
        <v>2.4500000000000002</v>
      </c>
      <c r="T71" s="59">
        <v>0.5</v>
      </c>
      <c r="U71" s="53">
        <v>7.3621572175407701</v>
      </c>
      <c r="V71" s="59">
        <v>2.9017088649824414</v>
      </c>
      <c r="W71" s="60" t="e">
        <v>#N/A</v>
      </c>
      <c r="X71" s="54">
        <v>1110</v>
      </c>
      <c r="Y71" s="54">
        <v>169</v>
      </c>
      <c r="Z71" s="60">
        <v>2146</v>
      </c>
      <c r="AA71" s="60">
        <v>487097</v>
      </c>
      <c r="AB71" s="60">
        <v>0.76018420120439245</v>
      </c>
      <c r="AC71" s="53">
        <v>7.2691310000000042</v>
      </c>
      <c r="AD71" s="53">
        <v>7.1856410000000004</v>
      </c>
      <c r="AE71" s="54" t="e">
        <v>#N/A</v>
      </c>
      <c r="AF71" s="54" t="e">
        <v>#N/A</v>
      </c>
      <c r="AG71" s="54">
        <v>11</v>
      </c>
      <c r="AH71" s="223">
        <v>385.98821700000002</v>
      </c>
    </row>
    <row r="72" spans="1:34" x14ac:dyDescent="0.2">
      <c r="A72" s="52">
        <v>44440</v>
      </c>
      <c r="B72" s="59">
        <v>4.2068965517241264</v>
      </c>
      <c r="C72" s="53">
        <v>4.3827611395178989</v>
      </c>
      <c r="D72" s="53">
        <v>9.1999999999999993</v>
      </c>
      <c r="E72" s="53">
        <v>7.3</v>
      </c>
      <c r="F72" s="53">
        <v>872.5</v>
      </c>
      <c r="G72" s="54">
        <v>149890</v>
      </c>
      <c r="H72" s="53">
        <v>378.72884062599803</v>
      </c>
      <c r="I72" s="54">
        <v>52770</v>
      </c>
      <c r="J72" s="53">
        <v>470.48648648648646</v>
      </c>
      <c r="K72" s="59">
        <v>-0.85942295887048159</v>
      </c>
      <c r="L72" s="53">
        <v>0.70816315305297639</v>
      </c>
      <c r="M72" s="53">
        <v>-1.5421115065243018</v>
      </c>
      <c r="N72" s="53">
        <v>-1.7817548305353204</v>
      </c>
      <c r="O72" s="59">
        <v>71.650000000000006</v>
      </c>
      <c r="P72" s="60">
        <v>3.4175</v>
      </c>
      <c r="Q72" s="53">
        <v>1331.2979294589377</v>
      </c>
      <c r="R72" s="53">
        <v>3.6569313705184348</v>
      </c>
      <c r="S72" s="59">
        <v>2.4500000000000002</v>
      </c>
      <c r="T72" s="59">
        <v>0.5</v>
      </c>
      <c r="U72" s="53">
        <v>7.4581675630935536</v>
      </c>
      <c r="V72" s="59">
        <v>2.9540830192298926</v>
      </c>
      <c r="W72" s="60" t="e">
        <v>#N/A</v>
      </c>
      <c r="X72" s="54">
        <v>1026</v>
      </c>
      <c r="Y72" s="54">
        <v>198</v>
      </c>
      <c r="Z72" s="60">
        <v>2156</v>
      </c>
      <c r="AA72" s="60">
        <v>474424</v>
      </c>
      <c r="AB72" s="60">
        <v>0.74191328286304203</v>
      </c>
      <c r="AC72" s="53">
        <v>7.3122240000000049</v>
      </c>
      <c r="AD72" s="53">
        <v>6.9920640000000001</v>
      </c>
      <c r="AE72" s="54" t="e">
        <v>#N/A</v>
      </c>
      <c r="AF72" s="54" t="e">
        <v>#N/A</v>
      </c>
      <c r="AG72" s="54">
        <v>5</v>
      </c>
      <c r="AH72" s="223">
        <v>365.56915199999997</v>
      </c>
    </row>
    <row r="73" spans="1:34" x14ac:dyDescent="0.2">
      <c r="A73" s="52">
        <v>44470</v>
      </c>
      <c r="B73" s="59">
        <v>4.3328748280605067</v>
      </c>
      <c r="C73" s="53">
        <v>4.6545454545454668</v>
      </c>
      <c r="D73" s="53">
        <v>8.1999999999999993</v>
      </c>
      <c r="E73" s="53">
        <v>6.8</v>
      </c>
      <c r="F73" s="53">
        <v>887.3</v>
      </c>
      <c r="G73" s="54">
        <v>83340</v>
      </c>
      <c r="H73" s="53">
        <v>-51.976489570127924</v>
      </c>
      <c r="I73" s="54">
        <v>27610</v>
      </c>
      <c r="J73" s="53">
        <v>-56.202411167512686</v>
      </c>
      <c r="K73" s="59">
        <v>1.1469311841289631</v>
      </c>
      <c r="L73" s="53">
        <v>2.640309248529582</v>
      </c>
      <c r="M73" s="53">
        <v>-0.29904306220094323</v>
      </c>
      <c r="N73" s="53">
        <v>-0.36449279425783132</v>
      </c>
      <c r="O73" s="59">
        <v>81.48</v>
      </c>
      <c r="P73" s="60">
        <v>4.2975000000000003</v>
      </c>
      <c r="Q73" s="53">
        <v>1333.546950963912</v>
      </c>
      <c r="R73" s="53">
        <v>3.8736959583785424</v>
      </c>
      <c r="S73" s="59">
        <v>2.4500000000000002</v>
      </c>
      <c r="T73" s="59">
        <v>0.5</v>
      </c>
      <c r="U73" s="53">
        <v>7.713889586154389</v>
      </c>
      <c r="V73" s="59">
        <v>3.0766679547747726</v>
      </c>
      <c r="W73" s="60" t="e">
        <v>#N/A</v>
      </c>
      <c r="X73" s="54">
        <v>1255</v>
      </c>
      <c r="Y73" s="54">
        <v>199</v>
      </c>
      <c r="Z73" s="60">
        <v>2184</v>
      </c>
      <c r="AA73" s="60">
        <v>484668</v>
      </c>
      <c r="AB73" s="60">
        <v>0.87325069972011193</v>
      </c>
      <c r="AC73" s="53">
        <v>7.396634000000005</v>
      </c>
      <c r="AD73" s="53">
        <v>7.2738820000000004</v>
      </c>
      <c r="AE73" s="54" t="e">
        <v>#N/A</v>
      </c>
      <c r="AF73" s="54" t="e">
        <v>#N/A</v>
      </c>
      <c r="AG73" s="54">
        <v>8</v>
      </c>
      <c r="AH73" s="223">
        <v>377.22527400000001</v>
      </c>
    </row>
    <row r="74" spans="1:34" x14ac:dyDescent="0.2">
      <c r="A74" s="52">
        <v>44501</v>
      </c>
      <c r="B74" s="59">
        <v>4.3956043956044022</v>
      </c>
      <c r="C74" s="53">
        <v>4.7204066811910028</v>
      </c>
      <c r="D74" s="53">
        <v>7.7</v>
      </c>
      <c r="E74" s="53">
        <v>6</v>
      </c>
      <c r="F74" s="53">
        <v>885.5</v>
      </c>
      <c r="G74" s="54">
        <v>79210</v>
      </c>
      <c r="H74" s="53">
        <v>-54.755240760838518</v>
      </c>
      <c r="I74" s="54">
        <v>26360</v>
      </c>
      <c r="J74" s="53">
        <v>-58.488188976377955</v>
      </c>
      <c r="K74" s="59">
        <v>0.88468578401463827</v>
      </c>
      <c r="L74" s="53">
        <v>2.6945668768382891</v>
      </c>
      <c r="M74" s="53">
        <v>1.8918918918918948</v>
      </c>
      <c r="N74" s="53">
        <v>2.2103522622270555</v>
      </c>
      <c r="O74" s="59">
        <v>79.150000000000006</v>
      </c>
      <c r="P74" s="60">
        <v>4.8711000000000002</v>
      </c>
      <c r="Q74" s="53">
        <v>1335.4320470917585</v>
      </c>
      <c r="R74" s="53">
        <v>3.7756638460496372</v>
      </c>
      <c r="S74" s="59">
        <v>2.4500000000000002</v>
      </c>
      <c r="T74" s="59">
        <v>0.5</v>
      </c>
      <c r="U74" s="53">
        <v>7.7224873486972605</v>
      </c>
      <c r="V74" s="59">
        <v>3.0810738533394471</v>
      </c>
      <c r="W74" s="60" t="e">
        <v>#N/A</v>
      </c>
      <c r="X74" s="54">
        <v>2192</v>
      </c>
      <c r="Y74" s="54">
        <v>242</v>
      </c>
      <c r="Z74" s="60">
        <v>2108</v>
      </c>
      <c r="AA74" s="60">
        <v>490252</v>
      </c>
      <c r="AB74" s="60">
        <v>1.0598290598290598</v>
      </c>
      <c r="AC74" s="53">
        <v>8.1813210000000058</v>
      </c>
      <c r="AD74" s="53">
        <v>7.5568239999999998</v>
      </c>
      <c r="AE74" s="54" t="e">
        <v>#N/A</v>
      </c>
      <c r="AF74" s="54" t="e">
        <v>#N/A</v>
      </c>
      <c r="AG74" s="54">
        <v>4</v>
      </c>
      <c r="AH74" s="223">
        <v>426.42756200000002</v>
      </c>
    </row>
    <row r="75" spans="1:34" x14ac:dyDescent="0.2">
      <c r="A75" s="52">
        <v>44531</v>
      </c>
      <c r="B75" s="59">
        <v>5.0379572118702365</v>
      </c>
      <c r="C75" s="53">
        <v>4.8034934497816595</v>
      </c>
      <c r="D75" s="53">
        <v>7.6</v>
      </c>
      <c r="E75" s="53">
        <v>5.7</v>
      </c>
      <c r="F75" s="53">
        <v>885.4</v>
      </c>
      <c r="G75" s="54" t="e">
        <v>#N/A</v>
      </c>
      <c r="H75" s="53" t="e">
        <v>#N/A</v>
      </c>
      <c r="I75" s="54" t="e">
        <v>#N/A</v>
      </c>
      <c r="J75" s="53" t="e">
        <v>#N/A</v>
      </c>
      <c r="K75" s="59">
        <v>0.5499541704858002</v>
      </c>
      <c r="L75" s="53" t="e">
        <v>#N/A</v>
      </c>
      <c r="M75" s="53">
        <v>3.1918096958747366</v>
      </c>
      <c r="N75" s="53">
        <v>3.7741550825723946</v>
      </c>
      <c r="O75" s="59">
        <v>71.709999999999994</v>
      </c>
      <c r="P75" s="60">
        <v>4.2809999999999997</v>
      </c>
      <c r="Q75" s="53">
        <v>1337.8355252326667</v>
      </c>
      <c r="R75" s="53" t="e">
        <v>#N/A</v>
      </c>
      <c r="S75" s="59">
        <v>2.4500000000000002</v>
      </c>
      <c r="T75" s="59">
        <v>0.5</v>
      </c>
      <c r="U75" s="53" t="e">
        <v>#N/A</v>
      </c>
      <c r="V75" s="59" t="e">
        <v>#N/A</v>
      </c>
      <c r="W75" s="60" t="e">
        <v>#N/A</v>
      </c>
      <c r="X75" s="54">
        <v>1155</v>
      </c>
      <c r="Y75" s="54">
        <v>191</v>
      </c>
      <c r="Z75" s="60">
        <v>1737</v>
      </c>
      <c r="AA75" s="60">
        <v>477977</v>
      </c>
      <c r="AB75" s="60">
        <v>1.4121951219512194</v>
      </c>
      <c r="AC75" s="53">
        <v>7.7119670000000058</v>
      </c>
      <c r="AD75" s="53">
        <v>7.6925889999999999</v>
      </c>
      <c r="AE75" s="54" t="e">
        <v>#N/A</v>
      </c>
      <c r="AF75" s="54" t="e">
        <v>#N/A</v>
      </c>
      <c r="AG75" s="54">
        <v>7</v>
      </c>
      <c r="AH75" s="223">
        <v>385.78014999999999</v>
      </c>
    </row>
    <row r="76" spans="1:34" x14ac:dyDescent="0.2">
      <c r="A76" s="52">
        <v>44562</v>
      </c>
      <c r="B76" s="59">
        <v>5.3534660260809996</v>
      </c>
      <c r="C76" s="53">
        <v>5.137481910274988</v>
      </c>
      <c r="D76" s="53">
        <v>7.8</v>
      </c>
      <c r="E76" s="53">
        <v>5.9</v>
      </c>
      <c r="F76" s="53">
        <v>878.5</v>
      </c>
      <c r="G76" s="54" t="e">
        <v>#N/A</v>
      </c>
      <c r="H76" s="53" t="e">
        <v>#N/A</v>
      </c>
      <c r="I76" s="54" t="e">
        <v>#N/A</v>
      </c>
      <c r="J76" s="53" t="e">
        <v>#N/A</v>
      </c>
      <c r="K76" s="59">
        <v>-2.0494273658830608</v>
      </c>
      <c r="L76" s="53" t="e">
        <v>#N/A</v>
      </c>
      <c r="M76" s="53">
        <v>2.2109351658201382</v>
      </c>
      <c r="N76" s="53">
        <v>2.1374773726402951</v>
      </c>
      <c r="O76" s="59">
        <v>83.22</v>
      </c>
      <c r="P76" s="60">
        <v>4.1727999999999996</v>
      </c>
      <c r="Q76" s="53">
        <v>1339.4060546707026</v>
      </c>
      <c r="R76" s="53" t="e">
        <v>#N/A</v>
      </c>
      <c r="S76" s="59">
        <v>2.4500000000000002</v>
      </c>
      <c r="T76" s="59">
        <v>0.5</v>
      </c>
      <c r="U76" s="53" t="e">
        <v>#N/A</v>
      </c>
      <c r="V76" s="59" t="e">
        <v>#N/A</v>
      </c>
      <c r="W76" s="60" t="e">
        <v>#N/A</v>
      </c>
      <c r="X76" s="54">
        <v>561</v>
      </c>
      <c r="Y76" s="54" t="e">
        <v>#N/A</v>
      </c>
      <c r="Z76" s="60">
        <v>2009</v>
      </c>
      <c r="AA76" s="60">
        <v>510701</v>
      </c>
      <c r="AB76" s="60">
        <v>0.81138933764135701</v>
      </c>
      <c r="AC76" s="53" t="e">
        <v>#N/A</v>
      </c>
      <c r="AD76" s="53" t="e">
        <v>#N/A</v>
      </c>
      <c r="AE76" s="54" t="e">
        <v>#N/A</v>
      </c>
      <c r="AF76" s="54" t="e">
        <v>#N/A</v>
      </c>
      <c r="AG76" s="54" t="e">
        <v>#N/A</v>
      </c>
      <c r="AH76" s="223">
        <v>375.55714599999999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2022-02-16T18:30:21Z</dcterms:modified>
</cp:coreProperties>
</file>