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REEN1\Desktop\"/>
    </mc:Choice>
  </mc:AlternateContent>
  <xr:revisionPtr revIDLastSave="0" documentId="13_ncr:1_{5B7CACD5-E952-4237-A9D9-32350AF385C2}" xr6:coauthVersionLast="45" xr6:coauthVersionMax="45" xr10:uidLastSave="{00000000-0000-0000-0000-000000000000}"/>
  <bookViews>
    <workbookView xWindow="20370" yWindow="-120" windowWidth="25440" windowHeight="15390" xr2:uid="{5930E401-C70A-4A09-AC9A-32ADD9D235D6}"/>
  </bookViews>
  <sheets>
    <sheet name="D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  <c r="F46" i="1" s="1"/>
  <c r="D38" i="1"/>
  <c r="D37" i="1"/>
  <c r="D36" i="1"/>
  <c r="D35" i="1"/>
  <c r="D33" i="1"/>
  <c r="D30" i="1"/>
  <c r="D29" i="1"/>
  <c r="D28" i="1"/>
  <c r="D27" i="1"/>
  <c r="D25" i="1"/>
  <c r="F47" i="1" l="1"/>
  <c r="E47" i="1"/>
  <c r="F48" i="1"/>
  <c r="E48" i="1"/>
  <c r="F49" i="1"/>
  <c r="E49" i="1"/>
  <c r="E46" i="1"/>
  <c r="D31" i="1"/>
  <c r="D34" i="1"/>
  <c r="D26" i="1"/>
  <c r="D32" i="1"/>
  <c r="D39" i="1"/>
  <c r="F50" i="1"/>
  <c r="D40" i="1" l="1"/>
  <c r="E50" i="1"/>
  <c r="E51" i="1" s="1"/>
  <c r="E52" i="1" l="1"/>
  <c r="E53" i="1" s="1"/>
</calcChain>
</file>

<file path=xl/sharedStrings.xml><?xml version="1.0" encoding="utf-8"?>
<sst xmlns="http://schemas.openxmlformats.org/spreadsheetml/2006/main" count="46" uniqueCount="46">
  <si>
    <t>Project Overview</t>
  </si>
  <si>
    <t>Project (Community Phase)</t>
  </si>
  <si>
    <t>Developer</t>
  </si>
  <si>
    <t>Development Agreement (DA)</t>
  </si>
  <si>
    <t>Drawing Number</t>
  </si>
  <si>
    <t>Estimated Capital Cost</t>
  </si>
  <si>
    <t>Date Completed</t>
  </si>
  <si>
    <t xml:space="preserve">STREETLIGHT DESIGN DATA </t>
  </si>
  <si>
    <t># standalone Sl poles</t>
  </si>
  <si>
    <t># lights on Streetlight poles</t>
  </si>
  <si>
    <t># luminaires on Power poles</t>
  </si>
  <si>
    <t xml:space="preserve"># Per's </t>
  </si>
  <si>
    <t># streetlight breaker cabinets</t>
  </si>
  <si>
    <t># attachments on power poles</t>
  </si>
  <si>
    <t>Meters HDPE with wire</t>
  </si>
  <si>
    <t>LUMINAIRE QUANTITY</t>
  </si>
  <si>
    <t>Connected
 Load (W)</t>
  </si>
  <si>
    <t>Total 
kWatt</t>
  </si>
  <si>
    <t>TOTAL CONNECTED LOAD</t>
  </si>
  <si>
    <t>DECORATIVE LIGHTING 
INCREMENTAL COST CALCULATION</t>
  </si>
  <si>
    <t>Incremental Cost 
Breakdown</t>
  </si>
  <si>
    <t>&gt; 2006  Agreement</t>
  </si>
  <si>
    <t>Road Net (m)</t>
  </si>
  <si>
    <t>Rate /m</t>
  </si>
  <si>
    <t>Rate for Total Road</t>
  </si>
  <si>
    <t>Energy
Component</t>
  </si>
  <si>
    <t>Maintenance 
Component</t>
  </si>
  <si>
    <t>POWDER COATED POLE</t>
  </si>
  <si>
    <t>DOMUS</t>
  </si>
  <si>
    <t>TRADITIONAL</t>
  </si>
  <si>
    <t>SHOEBOX</t>
  </si>
  <si>
    <t>Subtotals</t>
  </si>
  <si>
    <t xml:space="preserve">INCREMENTAL MAINTENANCE &amp; ENERGY COST </t>
  </si>
  <si>
    <t>GST (5%)</t>
  </si>
  <si>
    <t>PAYABLE TO THE CITY OF CALGARY</t>
  </si>
  <si>
    <t>LUMINAIRE SCHEDULE</t>
  </si>
  <si>
    <t>Designer Name (Company)</t>
  </si>
  <si>
    <t>The City of Calgary
ROADS Street Lighting
Design &amp; Incremental Cost Data Sheet (DDS)
V1 - June 2021</t>
  </si>
  <si>
    <t>Cheques are payable to The City of Calgary (Attach completed DDS with payment)</t>
  </si>
  <si>
    <t>The City of Calgary</t>
  </si>
  <si>
    <t>Roads, Traffic Engineering, Street Light Design</t>
  </si>
  <si>
    <t>PO Box 2100, Stn M, MC #4009</t>
  </si>
  <si>
    <t>Calgary AB, T2P 2M5</t>
  </si>
  <si>
    <t>Attention: Street Light Design Coordinator</t>
  </si>
  <si>
    <t>*Rates are subject to change annually. Contact quadrant tech for latest rates.</t>
  </si>
  <si>
    <t>*Payment must be received prior to release of streetlighting material by The   City of Calgary; if wattage isn't reflected on table, please add; no other other decorative material is permited.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</si>
</sst>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4" fillId="2" borderId="11" xfId="0" applyFont="1" applyFill="1" applyBorder="1" applyAlignment="1">
      <alignment horizontal="center" vertical="center" wrapText="1"/>
    </xf>
    <xf numFmtId="7" fontId="4" fillId="2" borderId="17" xfId="1" applyNumberFormat="1" applyFont="1" applyFill="1" applyBorder="1" applyAlignment="1">
      <alignment horizontal="center" vertical="center" wrapText="1"/>
    </xf>
    <xf numFmtId="7" fontId="6" fillId="2" borderId="20" xfId="1" applyNumberFormat="1" applyFont="1" applyFill="1" applyBorder="1" applyAlignment="1">
      <alignment horizontal="center" vertical="center" wrapText="1"/>
    </xf>
    <xf numFmtId="7" fontId="6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13" xfId="1" applyFont="1" applyFill="1" applyBorder="1"/>
    <xf numFmtId="44" fontId="6" fillId="2" borderId="23" xfId="0" applyNumberFormat="1" applyFont="1" applyFill="1" applyBorder="1"/>
    <xf numFmtId="44" fontId="6" fillId="2" borderId="24" xfId="0" applyNumberFormat="1" applyFont="1" applyFill="1" applyBorder="1"/>
    <xf numFmtId="44" fontId="6" fillId="2" borderId="1" xfId="0" applyNumberFormat="1" applyFont="1" applyFill="1" applyBorder="1"/>
    <xf numFmtId="44" fontId="6" fillId="2" borderId="4" xfId="0" applyNumberFormat="1" applyFont="1" applyFill="1" applyBorder="1"/>
    <xf numFmtId="44" fontId="6" fillId="2" borderId="25" xfId="0" applyNumberFormat="1" applyFont="1" applyFill="1" applyBorder="1"/>
    <xf numFmtId="44" fontId="6" fillId="2" borderId="26" xfId="0" applyNumberFormat="1" applyFont="1" applyFill="1" applyBorder="1"/>
    <xf numFmtId="0" fontId="0" fillId="0" borderId="0" xfId="0" applyBorder="1" applyAlignment="1">
      <alignment vertical="center"/>
    </xf>
    <xf numFmtId="0" fontId="0" fillId="0" borderId="0" xfId="0" applyBorder="1"/>
    <xf numFmtId="2" fontId="3" fillId="2" borderId="6" xfId="0" applyNumberFormat="1" applyFont="1" applyFill="1" applyBorder="1" applyAlignment="1">
      <alignment horizontal="center"/>
    </xf>
    <xf numFmtId="0" fontId="0" fillId="3" borderId="3" xfId="0" applyFill="1" applyBorder="1"/>
    <xf numFmtId="0" fontId="4" fillId="3" borderId="3" xfId="0" applyFont="1" applyFill="1" applyBorder="1"/>
    <xf numFmtId="0" fontId="0" fillId="3" borderId="5" xfId="0" applyFill="1" applyBorder="1"/>
    <xf numFmtId="0" fontId="0" fillId="3" borderId="9" xfId="0" applyFill="1" applyBorder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20" xfId="0" applyBorder="1"/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2" fillId="0" borderId="0" xfId="0" applyFont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 applyBorder="1"/>
    <xf numFmtId="0" fontId="0" fillId="7" borderId="0" xfId="0" applyFill="1"/>
    <xf numFmtId="0" fontId="7" fillId="2" borderId="29" xfId="0" applyFont="1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164" fontId="8" fillId="2" borderId="15" xfId="0" applyNumberFormat="1" applyFont="1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3" xfId="0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7" fontId="5" fillId="2" borderId="20" xfId="1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right"/>
    </xf>
    <xf numFmtId="0" fontId="0" fillId="2" borderId="21" xfId="0" applyFill="1" applyBorder="1"/>
    <xf numFmtId="0" fontId="0" fillId="2" borderId="19" xfId="0" applyFill="1" applyBorder="1"/>
    <xf numFmtId="0" fontId="5" fillId="2" borderId="10" xfId="0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right"/>
    </xf>
    <xf numFmtId="0" fontId="5" fillId="2" borderId="28" xfId="0" applyFont="1" applyFill="1" applyBorder="1"/>
    <xf numFmtId="0" fontId="5" fillId="2" borderId="18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left" vertical="top" wrapText="1"/>
    </xf>
    <xf numFmtId="0" fontId="2" fillId="3" borderId="7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/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1428573</xdr:colOff>
      <xdr:row>0</xdr:row>
      <xdr:rowOff>704762</xdr:rowOff>
    </xdr:to>
    <xdr:pic>
      <xdr:nvPicPr>
        <xdr:cNvPr id="2" name="Picture 1" descr="cid:image002.png@01D0E70E.AD809D30">
          <a:extLst>
            <a:ext uri="{FF2B5EF4-FFF2-40B4-BE49-F238E27FC236}">
              <a16:creationId xmlns:a16="http://schemas.microsoft.com/office/drawing/2014/main" id="{646C3EA0-D0B2-45E7-A25B-0555E508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" y="0"/>
          <a:ext cx="1419048" cy="704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4A63-5428-4226-86E7-8E1E2A005893}">
  <dimension ref="A1:H64"/>
  <sheetViews>
    <sheetView showGridLines="0" tabSelected="1" workbookViewId="0">
      <pane ySplit="1" topLeftCell="A2" activePane="bottomLeft" state="frozen"/>
      <selection pane="bottomLeft" activeCell="J22" sqref="J22"/>
    </sheetView>
  </sheetViews>
  <sheetFormatPr defaultRowHeight="15" x14ac:dyDescent="0.25"/>
  <cols>
    <col min="1" max="1" width="28.5703125" bestFit="1" customWidth="1"/>
    <col min="2" max="2" width="41.28515625" customWidth="1"/>
    <col min="4" max="4" width="10.5703125" bestFit="1" customWidth="1"/>
  </cols>
  <sheetData>
    <row r="1" spans="1:8" ht="61.5" customHeight="1" thickBot="1" x14ac:dyDescent="0.3">
      <c r="A1" s="28"/>
      <c r="B1" s="66" t="s">
        <v>37</v>
      </c>
      <c r="C1" s="67"/>
      <c r="D1" s="67"/>
      <c r="E1" s="67"/>
      <c r="F1" s="68"/>
      <c r="G1" s="18"/>
      <c r="H1" s="19"/>
    </row>
    <row r="3" spans="1:8" ht="15.75" thickBot="1" x14ac:dyDescent="0.3"/>
    <row r="4" spans="1:8" x14ac:dyDescent="0.25">
      <c r="A4" s="70" t="s">
        <v>0</v>
      </c>
      <c r="B4" s="72"/>
    </row>
    <row r="5" spans="1:8" x14ac:dyDescent="0.25">
      <c r="A5" s="21" t="s">
        <v>1</v>
      </c>
      <c r="B5" s="29"/>
    </row>
    <row r="6" spans="1:8" x14ac:dyDescent="0.25">
      <c r="A6" s="21" t="s">
        <v>2</v>
      </c>
      <c r="B6" s="29"/>
    </row>
    <row r="7" spans="1:8" x14ac:dyDescent="0.25">
      <c r="A7" s="21" t="s">
        <v>3</v>
      </c>
      <c r="B7" s="29"/>
    </row>
    <row r="8" spans="1:8" x14ac:dyDescent="0.25">
      <c r="A8" s="21" t="s">
        <v>4</v>
      </c>
      <c r="B8" s="29"/>
    </row>
    <row r="9" spans="1:8" x14ac:dyDescent="0.25">
      <c r="A9" s="21" t="s">
        <v>36</v>
      </c>
      <c r="B9" s="29"/>
    </row>
    <row r="10" spans="1:8" x14ac:dyDescent="0.25">
      <c r="A10" s="24" t="s">
        <v>6</v>
      </c>
      <c r="B10" s="29"/>
    </row>
    <row r="11" spans="1:8" ht="15.75" thickBot="1" x14ac:dyDescent="0.3">
      <c r="A11" s="23" t="s">
        <v>5</v>
      </c>
      <c r="B11" s="30"/>
    </row>
    <row r="13" spans="1:8" ht="15.75" thickBot="1" x14ac:dyDescent="0.3"/>
    <row r="14" spans="1:8" x14ac:dyDescent="0.25">
      <c r="A14" s="73" t="s">
        <v>7</v>
      </c>
      <c r="B14" s="74"/>
      <c r="C14" s="75"/>
    </row>
    <row r="15" spans="1:8" x14ac:dyDescent="0.25">
      <c r="A15" s="21" t="s">
        <v>8</v>
      </c>
      <c r="B15" s="76"/>
      <c r="C15" s="77"/>
    </row>
    <row r="16" spans="1:8" x14ac:dyDescent="0.25">
      <c r="A16" s="21" t="s">
        <v>9</v>
      </c>
      <c r="B16" s="78"/>
      <c r="C16" s="79"/>
    </row>
    <row r="17" spans="1:4" x14ac:dyDescent="0.25">
      <c r="A17" s="22" t="s">
        <v>10</v>
      </c>
      <c r="B17" s="80"/>
      <c r="C17" s="81"/>
    </row>
    <row r="18" spans="1:4" x14ac:dyDescent="0.25">
      <c r="A18" s="21" t="s">
        <v>11</v>
      </c>
      <c r="B18" s="76"/>
      <c r="C18" s="77"/>
    </row>
    <row r="19" spans="1:4" x14ac:dyDescent="0.25">
      <c r="A19" s="21" t="s">
        <v>12</v>
      </c>
      <c r="B19" s="76"/>
      <c r="C19" s="77"/>
    </row>
    <row r="20" spans="1:4" x14ac:dyDescent="0.25">
      <c r="A20" s="22" t="s">
        <v>13</v>
      </c>
      <c r="B20" s="80"/>
      <c r="C20" s="81"/>
    </row>
    <row r="21" spans="1:4" ht="15.75" thickBot="1" x14ac:dyDescent="0.3">
      <c r="A21" s="23" t="s">
        <v>14</v>
      </c>
      <c r="B21" s="82"/>
      <c r="C21" s="83"/>
    </row>
    <row r="22" spans="1:4" ht="15.75" thickBot="1" x14ac:dyDescent="0.3"/>
    <row r="23" spans="1:4" x14ac:dyDescent="0.25">
      <c r="A23" s="70" t="s">
        <v>35</v>
      </c>
      <c r="B23" s="71"/>
      <c r="C23" s="71"/>
      <c r="D23" s="72"/>
    </row>
    <row r="24" spans="1:4" ht="25.5" x14ac:dyDescent="0.25">
      <c r="A24" s="26" t="s">
        <v>15</v>
      </c>
      <c r="B24" s="84" t="s">
        <v>16</v>
      </c>
      <c r="C24" s="84"/>
      <c r="D24" s="27" t="s">
        <v>17</v>
      </c>
    </row>
    <row r="25" spans="1:4" x14ac:dyDescent="0.25">
      <c r="A25" s="31"/>
      <c r="B25" s="44">
        <v>31</v>
      </c>
      <c r="C25" s="44"/>
      <c r="D25" s="3">
        <f>(A25*B25)/1000</f>
        <v>0</v>
      </c>
    </row>
    <row r="26" spans="1:4" x14ac:dyDescent="0.25">
      <c r="A26" s="31"/>
      <c r="B26" s="44">
        <v>40</v>
      </c>
      <c r="C26" s="44"/>
      <c r="D26" s="3">
        <f t="shared" ref="D26:D38" si="0">(A26*B26)/1000</f>
        <v>0</v>
      </c>
    </row>
    <row r="27" spans="1:4" x14ac:dyDescent="0.25">
      <c r="A27" s="31"/>
      <c r="B27" s="44">
        <v>39</v>
      </c>
      <c r="C27" s="44"/>
      <c r="D27" s="3">
        <f t="shared" si="0"/>
        <v>0</v>
      </c>
    </row>
    <row r="28" spans="1:4" x14ac:dyDescent="0.25">
      <c r="A28" s="31"/>
      <c r="B28" s="44">
        <v>58</v>
      </c>
      <c r="C28" s="44"/>
      <c r="D28" s="3">
        <f t="shared" si="0"/>
        <v>0</v>
      </c>
    </row>
    <row r="29" spans="1:4" x14ac:dyDescent="0.25">
      <c r="A29" s="31"/>
      <c r="B29" s="44">
        <v>60</v>
      </c>
      <c r="C29" s="44"/>
      <c r="D29" s="3">
        <f t="shared" si="0"/>
        <v>0</v>
      </c>
    </row>
    <row r="30" spans="1:4" x14ac:dyDescent="0.25">
      <c r="A30" s="31"/>
      <c r="B30" s="44">
        <v>75</v>
      </c>
      <c r="C30" s="44"/>
      <c r="D30" s="3">
        <f t="shared" si="0"/>
        <v>0</v>
      </c>
    </row>
    <row r="31" spans="1:4" x14ac:dyDescent="0.25">
      <c r="A31" s="31"/>
      <c r="B31" s="44">
        <v>82</v>
      </c>
      <c r="C31" s="44"/>
      <c r="D31" s="3">
        <f t="shared" si="0"/>
        <v>0</v>
      </c>
    </row>
    <row r="32" spans="1:4" x14ac:dyDescent="0.25">
      <c r="A32" s="31"/>
      <c r="B32" s="44">
        <v>100</v>
      </c>
      <c r="C32" s="44"/>
      <c r="D32" s="3">
        <f t="shared" si="0"/>
        <v>0</v>
      </c>
    </row>
    <row r="33" spans="1:6" x14ac:dyDescent="0.25">
      <c r="A33" s="31"/>
      <c r="B33" s="44">
        <v>107</v>
      </c>
      <c r="C33" s="44"/>
      <c r="D33" s="3">
        <f t="shared" si="0"/>
        <v>0</v>
      </c>
    </row>
    <row r="34" spans="1:6" x14ac:dyDescent="0.25">
      <c r="A34" s="31"/>
      <c r="B34" s="44">
        <v>111</v>
      </c>
      <c r="C34" s="44"/>
      <c r="D34" s="3">
        <f t="shared" si="0"/>
        <v>0</v>
      </c>
    </row>
    <row r="35" spans="1:6" x14ac:dyDescent="0.25">
      <c r="A35" s="31"/>
      <c r="B35" s="44">
        <v>120</v>
      </c>
      <c r="C35" s="44"/>
      <c r="D35" s="3">
        <f t="shared" si="0"/>
        <v>0</v>
      </c>
    </row>
    <row r="36" spans="1:6" x14ac:dyDescent="0.25">
      <c r="A36" s="31"/>
      <c r="B36" s="44">
        <v>149</v>
      </c>
      <c r="C36" s="44"/>
      <c r="D36" s="3">
        <f t="shared" si="0"/>
        <v>0</v>
      </c>
    </row>
    <row r="37" spans="1:6" x14ac:dyDescent="0.25">
      <c r="A37" s="31"/>
      <c r="B37" s="44">
        <v>194</v>
      </c>
      <c r="C37" s="44"/>
      <c r="D37" s="3">
        <f t="shared" si="0"/>
        <v>0</v>
      </c>
    </row>
    <row r="38" spans="1:6" x14ac:dyDescent="0.25">
      <c r="A38" s="31"/>
      <c r="B38" s="44">
        <v>237</v>
      </c>
      <c r="C38" s="44"/>
      <c r="D38" s="3">
        <f t="shared" si="0"/>
        <v>0</v>
      </c>
    </row>
    <row r="39" spans="1:6" x14ac:dyDescent="0.25">
      <c r="A39" s="31"/>
      <c r="B39" s="44">
        <v>252</v>
      </c>
      <c r="C39" s="44"/>
      <c r="D39" s="3">
        <f>(A39*B39)/1000</f>
        <v>0</v>
      </c>
    </row>
    <row r="40" spans="1:6" ht="15.75" thickBot="1" x14ac:dyDescent="0.3">
      <c r="A40" s="25" t="s">
        <v>18</v>
      </c>
      <c r="B40" s="45"/>
      <c r="C40" s="45"/>
      <c r="D40" s="20">
        <f>SUM(D25:D38)</f>
        <v>0</v>
      </c>
    </row>
    <row r="42" spans="1:6" ht="15.75" thickBot="1" x14ac:dyDescent="0.3"/>
    <row r="43" spans="1:6" ht="32.25" customHeight="1" thickBot="1" x14ac:dyDescent="0.3">
      <c r="A43" s="46" t="s">
        <v>19</v>
      </c>
      <c r="B43" s="47"/>
      <c r="C43" s="47"/>
      <c r="D43" s="48"/>
      <c r="E43" s="4"/>
      <c r="F43" s="4"/>
    </row>
    <row r="44" spans="1:6" ht="29.25" customHeight="1" thickBot="1" x14ac:dyDescent="0.3">
      <c r="A44" s="49"/>
      <c r="B44" s="50"/>
      <c r="C44" s="50"/>
      <c r="D44" s="51"/>
      <c r="E44" s="52" t="s">
        <v>20</v>
      </c>
      <c r="F44" s="53"/>
    </row>
    <row r="45" spans="1:6" ht="34.5" thickBot="1" x14ac:dyDescent="0.3">
      <c r="A45" s="1" t="s">
        <v>21</v>
      </c>
      <c r="B45" s="5" t="s">
        <v>22</v>
      </c>
      <c r="C45" s="5" t="s">
        <v>23</v>
      </c>
      <c r="D45" s="6" t="s">
        <v>24</v>
      </c>
      <c r="E45" s="7" t="s">
        <v>25</v>
      </c>
      <c r="F45" s="8" t="s">
        <v>26</v>
      </c>
    </row>
    <row r="46" spans="1:6" x14ac:dyDescent="0.25">
      <c r="A46" s="9" t="s">
        <v>27</v>
      </c>
      <c r="B46" s="32"/>
      <c r="C46" s="10">
        <v>4.8899999999999997</v>
      </c>
      <c r="D46" s="11">
        <f>C46*B46</f>
        <v>0</v>
      </c>
      <c r="E46" s="12">
        <f>D46*I46</f>
        <v>0</v>
      </c>
      <c r="F46" s="13">
        <f>D46*100%</f>
        <v>0</v>
      </c>
    </row>
    <row r="47" spans="1:6" x14ac:dyDescent="0.25">
      <c r="A47" s="2" t="s">
        <v>28</v>
      </c>
      <c r="B47" s="32"/>
      <c r="C47" s="10">
        <v>15.65</v>
      </c>
      <c r="D47" s="11">
        <f>C47*B47</f>
        <v>0</v>
      </c>
      <c r="E47" s="12">
        <f>D47*0.74</f>
        <v>0</v>
      </c>
      <c r="F47" s="13">
        <f>D47*0.26</f>
        <v>0</v>
      </c>
    </row>
    <row r="48" spans="1:6" x14ac:dyDescent="0.25">
      <c r="A48" s="9" t="s">
        <v>29</v>
      </c>
      <c r="B48" s="32"/>
      <c r="C48" s="10">
        <v>17.149999999999999</v>
      </c>
      <c r="D48" s="11">
        <f>C48*B48</f>
        <v>0</v>
      </c>
      <c r="E48" s="12">
        <f>D48*0.71</f>
        <v>0</v>
      </c>
      <c r="F48" s="13">
        <f>D48*0.29</f>
        <v>0</v>
      </c>
    </row>
    <row r="49" spans="1:6" ht="15.75" thickBot="1" x14ac:dyDescent="0.3">
      <c r="A49" s="2" t="s">
        <v>30</v>
      </c>
      <c r="B49" s="32"/>
      <c r="C49" s="10">
        <v>13.46</v>
      </c>
      <c r="D49" s="11">
        <f>C49*B49</f>
        <v>0</v>
      </c>
      <c r="E49" s="14">
        <f>D49*0.8</f>
        <v>0</v>
      </c>
      <c r="F49" s="15">
        <f>D49*0.2</f>
        <v>0</v>
      </c>
    </row>
    <row r="50" spans="1:6" ht="15.75" thickBot="1" x14ac:dyDescent="0.3">
      <c r="A50" s="54" t="s">
        <v>31</v>
      </c>
      <c r="B50" s="55"/>
      <c r="C50" s="55"/>
      <c r="D50" s="56"/>
      <c r="E50" s="16">
        <f>SUM(E46:E49)</f>
        <v>0</v>
      </c>
      <c r="F50" s="17">
        <f>SUM(F46:F49)</f>
        <v>0</v>
      </c>
    </row>
    <row r="51" spans="1:6" x14ac:dyDescent="0.25">
      <c r="A51" s="57" t="s">
        <v>32</v>
      </c>
      <c r="B51" s="58"/>
      <c r="C51" s="58"/>
      <c r="D51" s="58"/>
      <c r="E51" s="59">
        <f>E50+F50</f>
        <v>0</v>
      </c>
      <c r="F51" s="60"/>
    </row>
    <row r="52" spans="1:6" x14ac:dyDescent="0.25">
      <c r="A52" s="61" t="s">
        <v>33</v>
      </c>
      <c r="B52" s="62"/>
      <c r="C52" s="62"/>
      <c r="D52" s="63"/>
      <c r="E52" s="64">
        <f>E51*0.05</f>
        <v>0</v>
      </c>
      <c r="F52" s="65"/>
    </row>
    <row r="53" spans="1:6" ht="16.5" thickBot="1" x14ac:dyDescent="0.3">
      <c r="A53" s="39" t="s">
        <v>34</v>
      </c>
      <c r="B53" s="40"/>
      <c r="C53" s="40"/>
      <c r="D53" s="41"/>
      <c r="E53" s="42">
        <f>E51+E52</f>
        <v>0</v>
      </c>
      <c r="F53" s="43"/>
    </row>
    <row r="55" spans="1:6" x14ac:dyDescent="0.25">
      <c r="A55" s="34" t="s">
        <v>38</v>
      </c>
      <c r="B55" s="34"/>
      <c r="C55" s="34"/>
    </row>
    <row r="56" spans="1:6" x14ac:dyDescent="0.25">
      <c r="A56" s="33" t="s">
        <v>39</v>
      </c>
      <c r="B56" s="33"/>
    </row>
    <row r="57" spans="1:6" x14ac:dyDescent="0.25">
      <c r="A57" s="33" t="s">
        <v>40</v>
      </c>
      <c r="B57" s="33"/>
    </row>
    <row r="58" spans="1:6" x14ac:dyDescent="0.25">
      <c r="A58" s="33" t="s">
        <v>41</v>
      </c>
      <c r="B58" s="33"/>
    </row>
    <row r="59" spans="1:6" x14ac:dyDescent="0.25">
      <c r="A59" s="33" t="s">
        <v>42</v>
      </c>
      <c r="B59" s="33"/>
    </row>
    <row r="60" spans="1:6" x14ac:dyDescent="0.25">
      <c r="A60" s="33" t="s">
        <v>43</v>
      </c>
      <c r="B60" s="33"/>
    </row>
    <row r="62" spans="1:6" x14ac:dyDescent="0.25">
      <c r="A62" s="35" t="s">
        <v>44</v>
      </c>
      <c r="B62" s="36"/>
    </row>
    <row r="63" spans="1:6" ht="45" customHeight="1" x14ac:dyDescent="0.25">
      <c r="A63" s="69" t="s">
        <v>45</v>
      </c>
      <c r="B63" s="69"/>
    </row>
    <row r="64" spans="1:6" x14ac:dyDescent="0.25">
      <c r="A64" s="37"/>
      <c r="B64" s="38"/>
    </row>
  </sheetData>
  <sheetProtection algorithmName="SHA-512" hashValue="etQn0URexGvnh3/edkgk9e5+J8KAKP8bA8pZnXaukjENsaJZax9XmTSlZ5CkIuT1gjaNH2JQY08rFMM4kkdJCQ==" saltValue="DEc5j1OdHBqOCV4oPrzgww==" spinCount="100000" sheet="1" objects="1" scenarios="1"/>
  <mergeCells count="39">
    <mergeCell ref="B1:F1"/>
    <mergeCell ref="A63:B63"/>
    <mergeCell ref="B25:C25"/>
    <mergeCell ref="A23:D23"/>
    <mergeCell ref="A4:B4"/>
    <mergeCell ref="A14:C14"/>
    <mergeCell ref="B15:C15"/>
    <mergeCell ref="B16:C16"/>
    <mergeCell ref="B17:C17"/>
    <mergeCell ref="B18:C18"/>
    <mergeCell ref="B19:C19"/>
    <mergeCell ref="B20:C20"/>
    <mergeCell ref="B21:C21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53:D53"/>
    <mergeCell ref="E53:F53"/>
    <mergeCell ref="B38:C38"/>
    <mergeCell ref="B39:C39"/>
    <mergeCell ref="B40:C40"/>
    <mergeCell ref="A43:D43"/>
    <mergeCell ref="A44:D44"/>
    <mergeCell ref="E44:F44"/>
    <mergeCell ref="A50:D50"/>
    <mergeCell ref="A51:D51"/>
    <mergeCell ref="E51:F51"/>
    <mergeCell ref="A52:D52"/>
    <mergeCell ref="E52:F52"/>
  </mergeCells>
  <pageMargins left="0.7" right="0.7" top="0.75" bottom="0.75" header="0.3" footer="0.3"/>
  <pageSetup paperSize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Michael</dc:creator>
  <cp:lastModifiedBy>Green, Michael</cp:lastModifiedBy>
  <cp:lastPrinted>2021-06-28T19:27:48Z</cp:lastPrinted>
  <dcterms:created xsi:type="dcterms:W3CDTF">2021-06-28T18:54:52Z</dcterms:created>
  <dcterms:modified xsi:type="dcterms:W3CDTF">2021-10-18T17:30:37Z</dcterms:modified>
</cp:coreProperties>
</file>